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Programmazione\Offerta Formativa\1.PROGETTAZIONE+\2_LAUREE_LAUREE-MAGISTRALI+\2021 BGL_Bachelor in Global Law\Cambi CdL\da BGL a CLMG\"/>
    </mc:Choice>
  </mc:AlternateContent>
  <xr:revisionPtr revIDLastSave="0" documentId="13_ncr:1_{5149DBC7-FAB1-4759-941B-79DD1B219D60}" xr6:coauthVersionLast="36" xr6:coauthVersionMax="36" xr10:uidLastSave="{00000000-0000-0000-0000-000000000000}"/>
  <bookViews>
    <workbookView xWindow="0" yWindow="0" windowWidth="16000" windowHeight="9070" firstSheet="3" activeTab="3" xr2:uid="{00000000-000D-0000-FFFF-FFFF00000000}"/>
  </bookViews>
  <sheets>
    <sheet name="PS_BGL" sheetId="4" state="hidden" r:id="rId1"/>
    <sheet name="vincoli L-14" sheetId="14" state="hidden" r:id="rId2"/>
    <sheet name="PS BGL+4-5 CLMG" sheetId="12" state="hidden" r:id="rId3"/>
    <sheet name="BGL_Domestic Track - CLMG" sheetId="15" r:id="rId4"/>
    <sheet name="vincoli_LMG01" sheetId="9" state="hidden" r:id="rId5"/>
  </sheets>
  <definedNames>
    <definedName name="_xlnm._FilterDatabase" localSheetId="3" hidden="1">'BGL_Domestic Track - CLMG'!$C$5:$E$50</definedName>
    <definedName name="_xlnm.Print_Area" localSheetId="0">PS_BGL!$B$1:$I$52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5" l="1"/>
  <c r="E41" i="15"/>
  <c r="E32" i="15"/>
  <c r="E25" i="15"/>
  <c r="E17" i="15"/>
  <c r="E11" i="15"/>
  <c r="E33" i="15" l="1"/>
  <c r="E18" i="15"/>
  <c r="E49" i="15"/>
  <c r="H49" i="14"/>
  <c r="I46" i="14"/>
  <c r="I44" i="14"/>
  <c r="I42" i="14"/>
  <c r="I37" i="14"/>
  <c r="I22" i="14"/>
  <c r="I16" i="14"/>
  <c r="I10" i="14"/>
  <c r="I8" i="14"/>
  <c r="I7" i="14"/>
  <c r="I6" i="14"/>
  <c r="I4" i="14"/>
  <c r="E50" i="15" l="1"/>
  <c r="D50" i="12"/>
  <c r="D43" i="12"/>
  <c r="D33" i="12"/>
  <c r="D26" i="12"/>
  <c r="D34" i="12" s="1"/>
  <c r="D17" i="12"/>
  <c r="D18" i="12" s="1"/>
  <c r="D10" i="12"/>
  <c r="D51" i="12" l="1"/>
  <c r="D52" i="12" s="1"/>
  <c r="D42" i="4"/>
  <c r="D49" i="4" s="1"/>
  <c r="D32" i="4"/>
  <c r="D26" i="4"/>
  <c r="D17" i="4"/>
  <c r="D10" i="4"/>
  <c r="D50" i="4" l="1"/>
  <c r="D33" i="4"/>
  <c r="D18" i="4"/>
  <c r="D51" i="4" s="1"/>
  <c r="D84" i="12"/>
  <c r="D69" i="12"/>
  <c r="D70" i="12" s="1"/>
  <c r="D85" i="12" l="1"/>
  <c r="D86" i="12" l="1"/>
  <c r="D90" i="12" s="1"/>
  <c r="I33" i="9" l="1"/>
  <c r="I31" i="9"/>
  <c r="I25" i="9"/>
  <c r="I24" i="9"/>
  <c r="I23" i="9"/>
  <c r="I21" i="9"/>
  <c r="I16" i="9"/>
  <c r="I11" i="9"/>
  <c r="I10" i="9"/>
  <c r="I7" i="9"/>
  <c r="I4" i="9"/>
  <c r="I3" i="9"/>
  <c r="I36" i="9" l="1"/>
</calcChain>
</file>

<file path=xl/sharedStrings.xml><?xml version="1.0" encoding="utf-8"?>
<sst xmlns="http://schemas.openxmlformats.org/spreadsheetml/2006/main" count="837" uniqueCount="414">
  <si>
    <t>CFU</t>
  </si>
  <si>
    <t>Critical thinking</t>
  </si>
  <si>
    <t>A</t>
  </si>
  <si>
    <t>IUS 18</t>
  </si>
  <si>
    <t>IUS 19</t>
  </si>
  <si>
    <t>IUS 20</t>
  </si>
  <si>
    <t>IUS 01</t>
  </si>
  <si>
    <t>IUS 08</t>
  </si>
  <si>
    <t>EU law</t>
  </si>
  <si>
    <t>International law</t>
  </si>
  <si>
    <t>SECS-S/06</t>
  </si>
  <si>
    <t>Quantitative analysis for global jurists</t>
  </si>
  <si>
    <t>Management of international organizations</t>
  </si>
  <si>
    <t>C</t>
  </si>
  <si>
    <t>D</t>
  </si>
  <si>
    <t xml:space="preserve">SECS-P/07 </t>
  </si>
  <si>
    <t>IUS/07</t>
  </si>
  <si>
    <t xml:space="preserve">IUS/14 </t>
  </si>
  <si>
    <t xml:space="preserve">IUS/04 </t>
  </si>
  <si>
    <t xml:space="preserve">IUS/10 </t>
  </si>
  <si>
    <t xml:space="preserve">IUS/13 </t>
  </si>
  <si>
    <t>SSD</t>
  </si>
  <si>
    <t xml:space="preserve">IUS 02 </t>
  </si>
  <si>
    <t>3a</t>
  </si>
  <si>
    <t>3b</t>
  </si>
  <si>
    <t>F</t>
  </si>
  <si>
    <t>B</t>
  </si>
  <si>
    <t>IUS 09</t>
  </si>
  <si>
    <t>E</t>
  </si>
  <si>
    <t>Legal argumentation and economic analysis of law</t>
  </si>
  <si>
    <t>Informatica per giurisprudenza</t>
  </si>
  <si>
    <t>Storia del diritto -
Modulo 2 (Storia giuridica dell'età moderna e contemporanea)</t>
  </si>
  <si>
    <t>IUS 04</t>
  </si>
  <si>
    <t>IUS 17</t>
  </si>
  <si>
    <t>Diritto processuale civile  - Modulo 1</t>
  </si>
  <si>
    <t>IUS 15</t>
  </si>
  <si>
    <t>IUS 12</t>
  </si>
  <si>
    <t>IUS 16</t>
  </si>
  <si>
    <t>IUS 07</t>
  </si>
  <si>
    <t>IUS 10</t>
  </si>
  <si>
    <t>Coding</t>
  </si>
  <si>
    <t>insegnamenti</t>
  </si>
  <si>
    <t>A) base</t>
  </si>
  <si>
    <t>storico giuridico</t>
  </si>
  <si>
    <t>IUS/18 diritto rimano e diritti antichità</t>
  </si>
  <si>
    <t>almeno 12 nel periodo di formazione iniziale e da dividere equamente fra i due SSD</t>
  </si>
  <si>
    <t>IUS/19 storia diritto medioevale e moderno</t>
  </si>
  <si>
    <t>filosofico giuridico</t>
  </si>
  <si>
    <t>IUS/20 filosofia del diritto</t>
  </si>
  <si>
    <t>almeno 9 nel periodo iniziale e almeno 6 per conseguire l'obiettivo b degli obiettivi qualificanti la LMG01</t>
  </si>
  <si>
    <t>privatistico</t>
  </si>
  <si>
    <t>IUS/01 diritto privato</t>
  </si>
  <si>
    <t>almeno 9 nel periodo di formazione iniziale</t>
  </si>
  <si>
    <t>costituzionalistico</t>
  </si>
  <si>
    <t>IUS/08 diritto costituzionale</t>
  </si>
  <si>
    <t>IUS/09 istituzioni di diritto pubblico</t>
  </si>
  <si>
    <t>IUS/11 diritto ecclesiastico e canonico</t>
  </si>
  <si>
    <t>B) caratterizzanti</t>
  </si>
  <si>
    <t>penalistico</t>
  </si>
  <si>
    <t>IUS/17 diritto penale</t>
  </si>
  <si>
    <t>commercialistico</t>
  </si>
  <si>
    <t>IUS/04 diritto commerciale</t>
  </si>
  <si>
    <t>economico e pubblicistico</t>
  </si>
  <si>
    <t xml:space="preserve">IUS/12 diritto tributario </t>
  </si>
  <si>
    <t>almeno 9 nel periodo di formazione iniziale e almeno 5 in IUS/12</t>
  </si>
  <si>
    <t>SECS-P/03 scienza finanze</t>
  </si>
  <si>
    <t>SECS-P/01 economia politica</t>
  </si>
  <si>
    <t>SECS-P/02  politica economica</t>
  </si>
  <si>
    <t>SECS-P/07  economia aziendale</t>
  </si>
  <si>
    <t>SECS-S/01 statistica</t>
  </si>
  <si>
    <t>comparatistico</t>
  </si>
  <si>
    <t>IUS/02 diritto privato comparato</t>
  </si>
  <si>
    <t>IUS/21 diritto pubblico comparato</t>
  </si>
  <si>
    <t>comunitaristico</t>
  </si>
  <si>
    <t>IUS/14 diritto unione europea</t>
  </si>
  <si>
    <t>amministrativistico</t>
  </si>
  <si>
    <t>IUS/10 diritto amministrativo</t>
  </si>
  <si>
    <t>internazionalistico</t>
  </si>
  <si>
    <t>IUS/13 diritto internazionale</t>
  </si>
  <si>
    <t>processualcivilistico</t>
  </si>
  <si>
    <t xml:space="preserve">IUS/15 diritto processuale civile </t>
  </si>
  <si>
    <t>per conseguire obiettivo a degli obiettivi qualificanti la LMG01</t>
  </si>
  <si>
    <t>processualpenalistico</t>
  </si>
  <si>
    <t>IUS/16 diritto processuale penale</t>
  </si>
  <si>
    <t>per conseguire obiettivo a degli obiettivi qualificanti la LMG02</t>
  </si>
  <si>
    <t>laburistico</t>
  </si>
  <si>
    <t>IUS/07 diritto lavoro</t>
  </si>
  <si>
    <t>D) a scelta studente</t>
  </si>
  <si>
    <t>E) prova finale + inglese</t>
  </si>
  <si>
    <t>tesi</t>
  </si>
  <si>
    <t>inglese</t>
  </si>
  <si>
    <t>F) altre attività utili per inserimento mondo lavoro</t>
  </si>
  <si>
    <t>seconda lingua</t>
  </si>
  <si>
    <t>competenze informatiche</t>
  </si>
  <si>
    <t>stage (da 0 a 6 cfu)</t>
  </si>
  <si>
    <t>altre attività …</t>
  </si>
  <si>
    <t>Criminal Law</t>
  </si>
  <si>
    <t>Administrative law</t>
  </si>
  <si>
    <t>SEM</t>
  </si>
  <si>
    <t>IUS 02</t>
  </si>
  <si>
    <t>IUS18</t>
  </si>
  <si>
    <t xml:space="preserve">Storia del diritto - 
Modulo 1 (Introduction to European Legal History) </t>
  </si>
  <si>
    <t>IUS 14</t>
  </si>
  <si>
    <t>IUS 13</t>
  </si>
  <si>
    <t>Istituzioni di Diritto Privato - 
Modulo 1</t>
  </si>
  <si>
    <t>General Jurisprudence</t>
  </si>
  <si>
    <t>Filosofia del diritto</t>
  </si>
  <si>
    <t>priv</t>
  </si>
  <si>
    <t>ambito</t>
  </si>
  <si>
    <t>fil-giu</t>
  </si>
  <si>
    <t>comp</t>
  </si>
  <si>
    <t>impr-sett</t>
  </si>
  <si>
    <t>Diritto costituzionale italiano ed europeo</t>
  </si>
  <si>
    <t>cost</t>
  </si>
  <si>
    <t>sto-giu</t>
  </si>
  <si>
    <t xml:space="preserve">Diritto romano - 
Modulo 2 (Roman Foundations of European Law) </t>
  </si>
  <si>
    <t>giu</t>
  </si>
  <si>
    <t>comun</t>
  </si>
  <si>
    <t>eco-pub</t>
  </si>
  <si>
    <t>lab</t>
  </si>
  <si>
    <t>int</t>
  </si>
  <si>
    <t>amm</t>
  </si>
  <si>
    <t>SECS-P/01
SECS-P/03</t>
  </si>
  <si>
    <t>Diritto penale</t>
  </si>
  <si>
    <t>pen</t>
  </si>
  <si>
    <t>SECS- S/01</t>
  </si>
  <si>
    <t>Metodi quantitativi</t>
  </si>
  <si>
    <t>R (=C)</t>
  </si>
  <si>
    <t>Diritto commerciale</t>
  </si>
  <si>
    <t>comm</t>
  </si>
  <si>
    <t>IUS/15
IUS/16</t>
  </si>
  <si>
    <t xml:space="preserve">
IUS 16</t>
  </si>
  <si>
    <t>proc-pen</t>
  </si>
  <si>
    <t xml:space="preserve">Diritto contabile e fiscale - Modulo 1 (Disciplina giuridica del bilancio)  </t>
  </si>
  <si>
    <t>com</t>
  </si>
  <si>
    <t>Economia aziendale e bilancio - Modulo 2 (Contabilità)</t>
  </si>
  <si>
    <t>SECS-P/07</t>
  </si>
  <si>
    <t>ec-pub</t>
  </si>
  <si>
    <t>Diritto contabile e fiscale - Modulo 2 (Diritto tributario)</t>
  </si>
  <si>
    <t>-</t>
  </si>
  <si>
    <t>A sto-giu</t>
  </si>
  <si>
    <t>base - storico giuridico</t>
  </si>
  <si>
    <t>IUS/18 - diritto romano e diritti antichità</t>
  </si>
  <si>
    <t>CFU da acquisire nel periodo iniziale e da suddividere in parti uguali fra i due SSD</t>
  </si>
  <si>
    <t>IUS/19 - storia diritto medioevale e moderno</t>
  </si>
  <si>
    <t>A filo- giu</t>
  </si>
  <si>
    <t>IUS/20 - filosofia del diritto</t>
  </si>
  <si>
    <t>A priv</t>
  </si>
  <si>
    <t>base - privatistico</t>
  </si>
  <si>
    <t>IUS/01 - diritto privato</t>
  </si>
  <si>
    <t>A cost</t>
  </si>
  <si>
    <t>IUS/08 - diritto costituzionale</t>
  </si>
  <si>
    <t>B eco pub</t>
  </si>
  <si>
    <t>caratterizzante - economico pubblicistico</t>
  </si>
  <si>
    <t>IUS/12 - diritto tributario</t>
  </si>
  <si>
    <t>SECS-P/01 - economia politica</t>
  </si>
  <si>
    <t>SECS-P/02 - politica economica</t>
  </si>
  <si>
    <t>SECS-P/03 - scienza finanze</t>
  </si>
  <si>
    <t>SECS-P/07 - economia aziendale</t>
  </si>
  <si>
    <t>SECS-S/01 - statistica</t>
  </si>
  <si>
    <t>B giu</t>
  </si>
  <si>
    <t>caratterizzante - giuridico</t>
  </si>
  <si>
    <t>IUS/04 - diritto commerciale</t>
  </si>
  <si>
    <t>IUS/07 - diritto lavoro</t>
  </si>
  <si>
    <t>IUS/10 - diritto amministrativo</t>
  </si>
  <si>
    <t>IUS/13 - diritto internazionale</t>
  </si>
  <si>
    <t>IUS/14 - diritto Unione Europea</t>
  </si>
  <si>
    <t>IUS/17 - diritto penale</t>
  </si>
  <si>
    <t>B impr sett</t>
  </si>
  <si>
    <t>caratterizzante - discipline giuridiche d'impresa e settoriali</t>
  </si>
  <si>
    <t>INF/01 - Informatica</t>
  </si>
  <si>
    <t>ING-INF/05 - sistemi di elaborazione informazioni</t>
  </si>
  <si>
    <t>IUS/02 - diritto comparato</t>
  </si>
  <si>
    <t>IUS/03 - diritto agrario</t>
  </si>
  <si>
    <t>IUS/05 - diritto dell'economia</t>
  </si>
  <si>
    <t>IUS/06 - diritto navigazione</t>
  </si>
  <si>
    <t>IUS/15 - diritto processuale civile</t>
  </si>
  <si>
    <t>IUS/16 - diritto processuale penale</t>
  </si>
  <si>
    <t>IUS/21 - diritto publico comparato</t>
  </si>
  <si>
    <t>MED/43 - medicina legale</t>
  </si>
  <si>
    <t>MED/44 - medicina lavoro</t>
  </si>
  <si>
    <t>SECS-P/11 - economia intermediari finanziari</t>
  </si>
  <si>
    <t>SECS-S/03 - statistica economica</t>
  </si>
  <si>
    <t>SPS/09 - sociologia processi economici e del lavoro</t>
  </si>
  <si>
    <t>SPS/12 - sociologia giuridica, devianza e mutamento sociale</t>
  </si>
  <si>
    <t>Attività affini e integrative rispetto a quelle di base e caratterizzanti</t>
  </si>
  <si>
    <t>Attività a scelta dello studente</t>
  </si>
  <si>
    <t>12 (max 18)</t>
  </si>
  <si>
    <t>Prova finale e lingua straniera</t>
  </si>
  <si>
    <t>Altre attività formative (ulteriori conoscenze linguistiche, abilità informatiche, relazionali o comunque utili per inserimento nel mondo lavoro, stage, ecc.)</t>
  </si>
  <si>
    <t>tesi (12)</t>
  </si>
  <si>
    <t>seminario critical thinking</t>
  </si>
  <si>
    <t>Numero
esami</t>
  </si>
  <si>
    <t>attività</t>
  </si>
  <si>
    <r>
      <t xml:space="preserve">Comparative private law </t>
    </r>
    <r>
      <rPr>
        <b/>
        <sz val="9"/>
        <color theme="1"/>
        <rFont val="Calibri"/>
        <family val="2"/>
        <scheme val="minor"/>
      </rPr>
      <t>(OBS)</t>
    </r>
  </si>
  <si>
    <t>base - filosofico giuridico
CFU da acquisire nel periodo iniziale per perseguire gli obiettivi qualificanti del CdS</t>
  </si>
  <si>
    <t>base - costituzionalistico
CFU da acquisire nel periodo iniziale</t>
  </si>
  <si>
    <t>General jurisprudence</t>
  </si>
  <si>
    <t>Criminal law</t>
  </si>
  <si>
    <t>Quantitative analysis for global jurists ^</t>
  </si>
  <si>
    <t>SECS- S/06 - Quantitative analysis for global jurists ^</t>
  </si>
  <si>
    <t>Criminal procedure (alternativo a Civil litigation and arbitration)</t>
  </si>
  <si>
    <t>Civil litigation and arbitration (alternativo  Criminal procedure)</t>
  </si>
  <si>
    <t>Public finance (alternativo a Macroeconomics)</t>
  </si>
  <si>
    <t>Comparative private law (9)</t>
  </si>
  <si>
    <t>public finance (0-6)</t>
  </si>
  <si>
    <r>
      <rPr>
        <sz val="11"/>
        <color rgb="FFFF0000"/>
        <rFont val="Calibri"/>
        <family val="2"/>
        <scheme val="minor"/>
      </rPr>
      <t>seconda lingua</t>
    </r>
    <r>
      <rPr>
        <sz val="11"/>
        <color theme="1"/>
        <rFont val="Calibri"/>
        <family val="2"/>
        <scheme val="minor"/>
      </rPr>
      <t xml:space="preserve"> (4)</t>
    </r>
  </si>
  <si>
    <t>General English (1° anno): waiver in quanto requisito di ingresso al triennio in inglese;
Business English (2° anno): waiver in quanto al termine del triennio do per scontato che si conosca l'inglese giuridico (se però lo studente deve fare scambio all'estero dovrà poi fare una certificazione o test internazionale)</t>
  </si>
  <si>
    <r>
      <rPr>
        <sz val="11"/>
        <color rgb="FFFF0000"/>
        <rFont val="Calibri"/>
        <family val="2"/>
        <scheme val="minor"/>
      </rPr>
      <t xml:space="preserve">inglese </t>
    </r>
    <r>
      <rPr>
        <sz val="11"/>
        <color theme="1"/>
        <rFont val="Calibri"/>
        <family val="2"/>
        <scheme val="minor"/>
      </rPr>
      <t xml:space="preserve">(4+3) </t>
    </r>
    <r>
      <rPr>
        <sz val="11"/>
        <color rgb="FFFF0000"/>
        <rFont val="Calibri"/>
        <family val="2"/>
        <scheme val="minor"/>
      </rPr>
      <t>- waiver</t>
    </r>
  </si>
  <si>
    <t>opzionale n. 2</t>
  </si>
  <si>
    <r>
      <rPr>
        <sz val="11"/>
        <color rgb="FFFF0000"/>
        <rFont val="Calibri"/>
        <family val="2"/>
        <scheme val="minor"/>
      </rPr>
      <t xml:space="preserve">Management of international organizations (6) 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4" tint="-0.249977111117893"/>
        <rFont val="Calibri"/>
        <family val="2"/>
        <scheme val="minor"/>
      </rPr>
      <t>Ec az e bil - modulo 2</t>
    </r>
    <r>
      <rPr>
        <sz val="11"/>
        <color theme="1"/>
        <rFont val="Calibri"/>
        <family val="2"/>
        <scheme val="minor"/>
      </rPr>
      <t xml:space="preserve"> (6)</t>
    </r>
  </si>
  <si>
    <t>Diritto romano - Modulo 1 (Istituzioni di diritto romano)</t>
  </si>
  <si>
    <t>Diritto processuale penale</t>
  </si>
  <si>
    <t>Diritto penale c.p. (a scelta fra tre)</t>
  </si>
  <si>
    <t>proc-civ</t>
  </si>
  <si>
    <t>pro-civ</t>
  </si>
  <si>
    <t>Diritto civile c.p. (a scelta fra tre)</t>
  </si>
  <si>
    <t>IUS 01
IUS 04</t>
  </si>
  <si>
    <t>5
3</t>
  </si>
  <si>
    <t>A
B</t>
  </si>
  <si>
    <t>priv
comm</t>
  </si>
  <si>
    <t>stage/ opzionale n. 3 (6)</t>
  </si>
  <si>
    <t>opzionale n. 4/seminari/moot/legal clinics</t>
  </si>
  <si>
    <t>opzionale n.2</t>
  </si>
  <si>
    <t>opzionale n.3/stage</t>
  </si>
  <si>
    <t>opzionale n.4/ seminari / moot / legal clinics</t>
  </si>
  <si>
    <r>
      <rPr>
        <sz val="11"/>
        <color rgb="FF7030A0"/>
        <rFont val="Calibri"/>
        <family val="2"/>
        <scheme val="minor"/>
      </rPr>
      <t>Diritto romano - modulo 1 (8)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Historical foundations of European law (6)</t>
    </r>
  </si>
  <si>
    <r>
      <rPr>
        <sz val="11"/>
        <color rgb="FF7030A0"/>
        <rFont val="Calibri"/>
        <family val="2"/>
        <scheme val="minor"/>
      </rPr>
      <t>Diritto processuale penale</t>
    </r>
    <r>
      <rPr>
        <sz val="11"/>
        <color theme="1"/>
        <rFont val="Calibri"/>
        <family val="2"/>
        <scheme val="minor"/>
      </rPr>
      <t xml:space="preserve"> (8)
</t>
    </r>
    <r>
      <rPr>
        <sz val="11"/>
        <color rgb="FFFF0000"/>
        <rFont val="Calibri"/>
        <family val="2"/>
        <scheme val="minor"/>
      </rPr>
      <t>Criminal procedure</t>
    </r>
    <r>
      <rPr>
        <sz val="11"/>
        <color theme="1"/>
        <rFont val="Calibri"/>
        <family val="2"/>
        <scheme val="minor"/>
      </rPr>
      <t xml:space="preserve"> (6)</t>
    </r>
  </si>
  <si>
    <r>
      <rPr>
        <sz val="11"/>
        <color rgb="FFFF0000"/>
        <rFont val="Calibri"/>
        <family val="2"/>
        <scheme val="minor"/>
      </rPr>
      <t>Historical foundations of the common law (6)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7030A0"/>
        <rFont val="Calibri"/>
        <family val="2"/>
        <scheme val="minor"/>
      </rPr>
      <t>Storia del diritto - modulo 2</t>
    </r>
    <r>
      <rPr>
        <sz val="11"/>
        <color theme="1"/>
        <rFont val="Calibri"/>
        <family val="2"/>
        <scheme val="minor"/>
      </rPr>
      <t xml:space="preserve"> (8)</t>
    </r>
  </si>
  <si>
    <r>
      <rPr>
        <sz val="11"/>
        <color rgb="FFFF0000"/>
        <rFont val="Calibri"/>
        <family val="2"/>
        <scheme val="minor"/>
      </rPr>
      <t>Criminal law (10)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7030A0"/>
        <rFont val="Calibri"/>
        <family val="2"/>
        <scheme val="minor"/>
      </rPr>
      <t>Diritto penale cp</t>
    </r>
    <r>
      <rPr>
        <sz val="11"/>
        <color theme="1"/>
        <rFont val="Calibri"/>
        <family val="2"/>
        <scheme val="minor"/>
      </rPr>
      <t xml:space="preserve"> (6)</t>
    </r>
  </si>
  <si>
    <r>
      <rPr>
        <sz val="11"/>
        <color rgb="FF7030A0"/>
        <rFont val="Calibri"/>
        <family val="2"/>
        <scheme val="minor"/>
      </rPr>
      <t>Diritto amministrativo</t>
    </r>
    <r>
      <rPr>
        <sz val="11"/>
        <color theme="1"/>
        <rFont val="Calibri"/>
        <family val="2"/>
        <scheme val="minor"/>
      </rPr>
      <t xml:space="preserve"> (10)
</t>
    </r>
    <r>
      <rPr>
        <sz val="11"/>
        <color rgb="FFFF0000"/>
        <rFont val="Calibri"/>
        <family val="2"/>
        <scheme val="minor"/>
      </rPr>
      <t>Administrative law (8)</t>
    </r>
  </si>
  <si>
    <t>Diritto pubblico comparato (0-9) NON OFFERTO</t>
  </si>
  <si>
    <r>
      <rPr>
        <sz val="11"/>
        <color rgb="FF7030A0"/>
        <rFont val="Calibri"/>
        <family val="2"/>
        <scheme val="minor"/>
      </rPr>
      <t>Diritto processuale civile - modulo 1</t>
    </r>
    <r>
      <rPr>
        <sz val="11"/>
        <color theme="1"/>
        <rFont val="Calibri"/>
        <family val="2"/>
        <scheme val="minor"/>
      </rPr>
      <t xml:space="preserve"> (8)
</t>
    </r>
    <r>
      <rPr>
        <sz val="11"/>
        <color rgb="FF7030A0"/>
        <rFont val="Calibri"/>
        <family val="2"/>
        <scheme val="minor"/>
      </rPr>
      <t>Diritto processuale civile - modulo 2</t>
    </r>
    <r>
      <rPr>
        <sz val="11"/>
        <color theme="1"/>
        <rFont val="Calibri"/>
        <family val="2"/>
        <scheme val="minor"/>
      </rPr>
      <t xml:space="preserve"> (6)</t>
    </r>
  </si>
  <si>
    <t>Diritto amministrativo (a scelta fra due)</t>
  </si>
  <si>
    <r>
      <rPr>
        <sz val="11"/>
        <color rgb="FFFF0000"/>
        <rFont val="Calibri"/>
        <family val="2"/>
        <scheme val="minor"/>
      </rPr>
      <t>General jurisprudence (</t>
    </r>
    <r>
      <rPr>
        <b/>
        <sz val="11"/>
        <color theme="9" tint="-0.249977111117893"/>
        <rFont val="Calibri"/>
        <family val="2"/>
        <scheme val="minor"/>
      </rPr>
      <t>8</t>
    </r>
    <r>
      <rPr>
        <sz val="11"/>
        <color rgb="FFFF0000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7030A0"/>
        <rFont val="Calibri"/>
        <family val="2"/>
        <scheme val="minor"/>
      </rPr>
      <t>Legal argumentation …</t>
    </r>
    <r>
      <rPr>
        <sz val="11"/>
        <color theme="1"/>
        <rFont val="Calibri"/>
        <family val="2"/>
        <scheme val="minor"/>
      </rPr>
      <t xml:space="preserve"> (8)</t>
    </r>
  </si>
  <si>
    <r>
      <rPr>
        <sz val="11"/>
        <color rgb="FFFF0000"/>
        <rFont val="Calibri"/>
        <family val="2"/>
        <scheme val="minor"/>
      </rPr>
      <t>Quantitative analysis for global jurists ^</t>
    </r>
    <r>
      <rPr>
        <sz val="11"/>
        <color theme="1"/>
        <rFont val="Calibri"/>
        <family val="2"/>
        <scheme val="minor"/>
      </rPr>
      <t xml:space="preserve"> </t>
    </r>
  </si>
  <si>
    <t>SECS-S/06 - Quantitative analysis for global jurists ^</t>
  </si>
  <si>
    <t>C) affini integrative</t>
  </si>
  <si>
    <r>
      <rPr>
        <sz val="11"/>
        <color theme="4" tint="-0.249977111117893"/>
        <rFont val="Calibri"/>
        <family val="2"/>
        <scheme val="minor"/>
      </rPr>
      <t xml:space="preserve">diritto contabile e fiscale - modulo 2 </t>
    </r>
    <r>
      <rPr>
        <sz val="11"/>
        <color theme="1"/>
        <rFont val="Calibri"/>
        <family val="2"/>
        <scheme val="minor"/>
      </rPr>
      <t xml:space="preserve"> (</t>
    </r>
    <r>
      <rPr>
        <b/>
        <sz val="11"/>
        <color theme="9" tint="-0.249977111117893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)</t>
    </r>
  </si>
  <si>
    <t>Diritto processuale civile - modulo 2</t>
  </si>
  <si>
    <t>2a</t>
  </si>
  <si>
    <t>2b</t>
  </si>
  <si>
    <t>4a</t>
  </si>
  <si>
    <t>4b</t>
  </si>
  <si>
    <r>
      <t xml:space="preserve">Istituzioni di Diritto Privato - Modulo 2 </t>
    </r>
    <r>
      <rPr>
        <b/>
        <sz val="9"/>
        <color rgb="FFCC00CC"/>
        <rFont val="Calibri"/>
        <family val="2"/>
        <scheme val="minor"/>
      </rPr>
      <t xml:space="preserve">             </t>
    </r>
  </si>
  <si>
    <r>
      <rPr>
        <sz val="9"/>
        <rFont val="Calibri"/>
        <family val="2"/>
        <scheme val="minor"/>
      </rPr>
      <t>Diritto costituzionale c.p.</t>
    </r>
    <r>
      <rPr>
        <sz val="9"/>
        <color theme="4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(Transnational constitutional law)</t>
    </r>
  </si>
  <si>
    <t>Labour and Social Law</t>
  </si>
  <si>
    <t>Labour and Social law</t>
  </si>
  <si>
    <t>Diritto commerciale cp (a scelta fra i tre insegnamenti offerti)</t>
  </si>
  <si>
    <t>Diritto civile - 
Contratti e obbligazioni</t>
  </si>
  <si>
    <t xml:space="preserve">Diritto del lavoro </t>
  </si>
  <si>
    <r>
      <rPr>
        <sz val="11"/>
        <color rgb="FFFF0000"/>
        <rFont val="Calibri"/>
        <family val="2"/>
        <scheme val="minor"/>
      </rPr>
      <t>Labour and Social law (6)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7030A0"/>
        <rFont val="Calibri"/>
        <family val="2"/>
        <scheme val="minor"/>
      </rPr>
      <t>Diritto lavoro</t>
    </r>
    <r>
      <rPr>
        <sz val="11"/>
        <color theme="1"/>
        <rFont val="Calibri"/>
        <family val="2"/>
        <scheme val="minor"/>
      </rPr>
      <t xml:space="preserve"> (6)</t>
    </r>
  </si>
  <si>
    <t>Introduction to Private Law - module 1 (Civil Law)</t>
  </si>
  <si>
    <t>Introduction to Private Law - modul 2 (Common Law)</t>
  </si>
  <si>
    <t>Historical Foundations of Law - module 1 (Civil Law)</t>
  </si>
  <si>
    <t>Historical Foundations of Law - module 2 (Common Law)</t>
  </si>
  <si>
    <t>CPU</t>
  </si>
  <si>
    <t>L-14 academic field</t>
  </si>
  <si>
    <t>L-14 
activity type</t>
  </si>
  <si>
    <t># exams</t>
  </si>
  <si>
    <t>year</t>
  </si>
  <si>
    <t>sem</t>
  </si>
  <si>
    <t>disciplinary
field</t>
  </si>
  <si>
    <t>LMG/01
activity type</t>
  </si>
  <si>
    <t>LMG/01 academic field</t>
  </si>
  <si>
    <t>BGL STUDY PLAN</t>
  </si>
  <si>
    <t>MATCH WITH CLMG</t>
  </si>
  <si>
    <t>1st semester</t>
  </si>
  <si>
    <t>2nd semester</t>
  </si>
  <si>
    <t>2nd YEAR</t>
  </si>
  <si>
    <t>1st YEAR</t>
  </si>
  <si>
    <t>3rd YEAR</t>
  </si>
  <si>
    <t>CPU 1st semester</t>
  </si>
  <si>
    <t>CPU 2nd semester</t>
  </si>
  <si>
    <t>CPU 1st YEAR</t>
  </si>
  <si>
    <t>CPU 2ndYEAR</t>
  </si>
  <si>
    <t>CPU 3rd YEAR</t>
  </si>
  <si>
    <t>CPU Total</t>
  </si>
  <si>
    <t>4th YEAR</t>
  </si>
  <si>
    <t>5th YEAR</t>
  </si>
  <si>
    <t>4th AND 5th SUPPLEMENTARY YEAR</t>
  </si>
  <si>
    <t>CPU 4TH YEAR</t>
  </si>
  <si>
    <t xml:space="preserve">CLMG POSITION </t>
  </si>
  <si>
    <t>YEAR</t>
  </si>
  <si>
    <t>EU language</t>
  </si>
  <si>
    <t>CPU 5TH YEAR</t>
  </si>
  <si>
    <t>- BGL final work</t>
  </si>
  <si>
    <t>+ English language (waiver)</t>
  </si>
  <si>
    <t>-1 cfu General Jurisprudence 
 -1 cfu introduction to civil law</t>
  </si>
  <si>
    <t>disciplinary fields</t>
  </si>
  <si>
    <t>activity type - academic field</t>
  </si>
  <si>
    <t>CPU (minimum)</t>
  </si>
  <si>
    <t xml:space="preserve">LMG/01 </t>
  </si>
  <si>
    <t>REQUIRMENTS</t>
  </si>
  <si>
    <r>
      <t xml:space="preserve">academic activities
</t>
    </r>
    <r>
      <rPr>
        <b/>
        <sz val="11"/>
        <color rgb="FFFF0000"/>
        <rFont val="Calibri"/>
        <family val="2"/>
        <scheme val="minor"/>
      </rPr>
      <t>red: BGL compulsory courses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theme="4"/>
        <rFont val="Calibri"/>
        <family val="2"/>
        <scheme val="minor"/>
      </rPr>
      <t xml:space="preserve"> blu: BGL electives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rgb="FF7030A0"/>
        <rFont val="Calibri"/>
        <family val="2"/>
        <scheme val="minor"/>
      </rPr>
      <t>purple:  4th and 5th year</t>
    </r>
  </si>
  <si>
    <t>BGL+ 4th and 5th year</t>
  </si>
  <si>
    <t>CPU  (MIN)</t>
  </si>
  <si>
    <t>CPU (allotted)</t>
  </si>
  <si>
    <t>Transnational Constitutional  Law - module 1 (European Legal Systems)</t>
  </si>
  <si>
    <t>Transnational Constitutional  Law - module 2 (Anglo-American Legal Systems)</t>
  </si>
  <si>
    <t>International law and Protection of Human Rights</t>
  </si>
  <si>
    <t>European Union law</t>
  </si>
  <si>
    <t>Business and Corporate Law</t>
  </si>
  <si>
    <t>Professional Skills Seminars (Legal Writing, Advocacy, Negotiation, Public speaking)</t>
  </si>
  <si>
    <t>Legal clinic or Internship</t>
  </si>
  <si>
    <t>Disciplinary
field</t>
  </si>
  <si>
    <t>Final work</t>
  </si>
  <si>
    <t>Diritto amministativo c.p. 
(Global Administrative Law)</t>
  </si>
  <si>
    <t>Legal Tech</t>
  </si>
  <si>
    <r>
      <t xml:space="preserve">Management of International Organizations </t>
    </r>
    <r>
      <rPr>
        <sz val="9"/>
        <color rgb="FFFF0000"/>
        <rFont val="Calibri"/>
        <family val="2"/>
        <scheme val="minor"/>
      </rPr>
      <t>(or firms)</t>
    </r>
  </si>
  <si>
    <t>Business and corporate law</t>
  </si>
  <si>
    <t>International law and protection of human rights</t>
  </si>
  <si>
    <t>Seminario Critical thinking</t>
  </si>
  <si>
    <t>Legal tech</t>
  </si>
  <si>
    <t>Lavoro finale</t>
  </si>
  <si>
    <t>Lingua straniera</t>
  </si>
  <si>
    <r>
      <t>Intellectual property law and Information law/ Sports Law (</t>
    </r>
    <r>
      <rPr>
        <b/>
        <sz val="11"/>
        <rFont val="Calibri"/>
        <family val="2"/>
        <scheme val="minor"/>
      </rPr>
      <t>OBS</t>
    </r>
    <r>
      <rPr>
        <sz val="11"/>
        <rFont val="Calibri"/>
        <family val="2"/>
        <scheme val="minor"/>
      </rPr>
      <t>)</t>
    </r>
  </si>
  <si>
    <r>
      <t>Legal issues in climate change/ Gender law  (</t>
    </r>
    <r>
      <rPr>
        <b/>
        <sz val="11"/>
        <rFont val="Calibri"/>
        <family val="2"/>
        <scheme val="minor"/>
      </rPr>
      <t>OBS</t>
    </r>
    <r>
      <rPr>
        <sz val="11"/>
        <rFont val="Calibri"/>
        <family val="2"/>
        <scheme val="minor"/>
      </rPr>
      <t>)</t>
    </r>
  </si>
  <si>
    <r>
      <t>Criminal Procedure (</t>
    </r>
    <r>
      <rPr>
        <b/>
        <sz val="9"/>
        <rFont val="Calibri"/>
        <family val="2"/>
        <scheme val="minor"/>
      </rPr>
      <t>OBS</t>
    </r>
    <r>
      <rPr>
        <sz val="9"/>
        <rFont val="Calibri"/>
        <family val="2"/>
        <scheme val="minor"/>
      </rPr>
      <t>)</t>
    </r>
  </si>
  <si>
    <t>Procedura penale c.p. (Procedura penale europea)</t>
  </si>
  <si>
    <t>Opzionale n. 1 CLMG</t>
  </si>
  <si>
    <t>Economia/ Scienza finanze 
(obbligatorio a scelta)</t>
  </si>
  <si>
    <r>
      <rPr>
        <sz val="11"/>
        <color rgb="FFFF0000"/>
        <rFont val="Calibri"/>
        <family val="2"/>
        <scheme val="minor"/>
      </rPr>
      <t>Legal tech</t>
    </r>
    <r>
      <rPr>
        <sz val="11"/>
        <color theme="1"/>
        <rFont val="Calibri"/>
        <family val="2"/>
        <scheme val="minor"/>
      </rPr>
      <t xml:space="preserve"> (3)
</t>
    </r>
    <r>
      <rPr>
        <sz val="11"/>
        <color rgb="FF7030A0"/>
        <rFont val="Calibri"/>
        <family val="2"/>
        <scheme val="minor"/>
      </rPr>
      <t>Coding</t>
    </r>
    <r>
      <rPr>
        <sz val="11"/>
        <color theme="1"/>
        <rFont val="Calibri"/>
        <family val="2"/>
        <scheme val="minor"/>
      </rPr>
      <t xml:space="preserve"> (4)</t>
    </r>
  </si>
  <si>
    <r>
      <rPr>
        <sz val="11"/>
        <color rgb="FFFF0000"/>
        <rFont val="Calibri"/>
        <family val="2"/>
        <scheme val="minor"/>
      </rPr>
      <t>International law and protection of human rights(9</t>
    </r>
    <r>
      <rPr>
        <sz val="11"/>
        <color theme="1"/>
        <rFont val="Calibri"/>
        <family val="2"/>
        <scheme val="minor"/>
      </rPr>
      <t>)</t>
    </r>
  </si>
  <si>
    <t>European Union law (9)</t>
  </si>
  <si>
    <r>
      <rPr>
        <sz val="11"/>
        <color rgb="FFFF0000"/>
        <rFont val="Calibri"/>
        <family val="2"/>
        <scheme val="minor"/>
      </rPr>
      <t>Business and corporate Law</t>
    </r>
    <r>
      <rPr>
        <sz val="11"/>
        <color theme="1"/>
        <rFont val="Calibri"/>
        <family val="2"/>
        <scheme val="minor"/>
      </rPr>
      <t xml:space="preserve"> (10)
</t>
    </r>
    <r>
      <rPr>
        <sz val="11"/>
        <color theme="4" tint="-0.249977111117893"/>
        <rFont val="Calibri"/>
        <family val="2"/>
        <scheme val="minor"/>
      </rPr>
      <t>Discipline giuridiche bilancio</t>
    </r>
    <r>
      <rPr>
        <sz val="11"/>
        <color theme="1"/>
        <rFont val="Calibri"/>
        <family val="2"/>
        <scheme val="minor"/>
      </rPr>
      <t xml:space="preserve"> (</t>
    </r>
    <r>
      <rPr>
        <b/>
        <sz val="11"/>
        <color theme="9" tint="-0.249977111117893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)
</t>
    </r>
    <r>
      <rPr>
        <sz val="11"/>
        <color theme="4" tint="-0.249977111117893"/>
        <rFont val="Calibri"/>
        <family val="2"/>
        <scheme val="minor"/>
      </rPr>
      <t>Diritto commerciale cp</t>
    </r>
    <r>
      <rPr>
        <sz val="11"/>
        <color theme="1"/>
        <rFont val="Calibri"/>
        <family val="2"/>
        <scheme val="minor"/>
      </rPr>
      <t xml:space="preserve"> (6)
</t>
    </r>
    <r>
      <rPr>
        <sz val="11"/>
        <color rgb="FF7030A0"/>
        <rFont val="Calibri"/>
        <family val="2"/>
        <scheme val="minor"/>
      </rPr>
      <t>Diritto civile cp *</t>
    </r>
    <r>
      <rPr>
        <sz val="11"/>
        <color theme="1"/>
        <rFont val="Calibri"/>
        <family val="2"/>
        <scheme val="minor"/>
      </rPr>
      <t xml:space="preserve"> (3)</t>
    </r>
  </si>
  <si>
    <t>Transnational constitutional law (European legal systems)* (1)</t>
  </si>
  <si>
    <r>
      <rPr>
        <sz val="11"/>
        <color rgb="FFFF0000"/>
        <rFont val="Calibri"/>
        <family val="2"/>
        <scheme val="minor"/>
      </rPr>
      <t>Transnational constitutional law (European legal systems)* (9)
Transnational constitutional law (Angloamerican constitutional law) (8)</t>
    </r>
    <r>
      <rPr>
        <sz val="11"/>
        <color theme="1"/>
        <rFont val="Calibri"/>
        <family val="2"/>
        <scheme val="minor"/>
      </rPr>
      <t xml:space="preserve">
</t>
    </r>
  </si>
  <si>
    <r>
      <rPr>
        <sz val="11"/>
        <color rgb="FFFF0000"/>
        <rFont val="Calibri"/>
        <family val="2"/>
        <scheme val="minor"/>
      </rPr>
      <t>Istituzioni di Diritto Privato - Modulo 1 (</t>
    </r>
    <r>
      <rPr>
        <b/>
        <sz val="11"/>
        <color theme="9" tint="-0.249977111117893"/>
        <rFont val="Calibri"/>
        <family val="2"/>
        <scheme val="minor"/>
      </rPr>
      <t>8</t>
    </r>
    <r>
      <rPr>
        <sz val="11"/>
        <color rgb="FFFF0000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4" tint="-0.249977111117893"/>
        <rFont val="Calibri"/>
        <family val="2"/>
        <scheme val="minor"/>
      </rPr>
      <t>Diritto Privato - modulo 2</t>
    </r>
    <r>
      <rPr>
        <sz val="11"/>
        <color theme="1"/>
        <rFont val="Calibri"/>
        <family val="2"/>
        <scheme val="minor"/>
      </rPr>
      <t xml:space="preserve"> (6)
</t>
    </r>
    <r>
      <rPr>
        <sz val="11"/>
        <color rgb="FF7030A0"/>
        <rFont val="Calibri"/>
        <family val="2"/>
        <scheme val="minor"/>
      </rPr>
      <t>Diritto civile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7030A0"/>
        <rFont val="Calibri"/>
        <family val="2"/>
        <scheme val="minor"/>
      </rPr>
      <t>- Contratti e obbligazioni</t>
    </r>
    <r>
      <rPr>
        <sz val="11"/>
        <color theme="1"/>
        <rFont val="Calibri"/>
        <family val="2"/>
        <scheme val="minor"/>
      </rPr>
      <t xml:space="preserve"> (8)
</t>
    </r>
    <r>
      <rPr>
        <sz val="11"/>
        <color rgb="FF7030A0"/>
        <rFont val="Calibri"/>
        <family val="2"/>
        <scheme val="minor"/>
      </rPr>
      <t>Diritto civile cp</t>
    </r>
    <r>
      <rPr>
        <sz val="11"/>
        <color theme="1"/>
        <rFont val="Calibri"/>
        <family val="2"/>
        <scheme val="minor"/>
      </rPr>
      <t xml:space="preserve"> * (5)</t>
    </r>
  </si>
  <si>
    <t>Professional Skills Seminars (Legal Writing, Advocacy, Negotiation, Legal talks)</t>
  </si>
  <si>
    <t>Transnational Constitutional  Law - module 1 (European legal system) *</t>
  </si>
  <si>
    <t>IUS 09 -Constitutional  Law - module 1 (European legal system) *</t>
  </si>
  <si>
    <t>Transnational Constitutional  Law - module 2 (Anglo-American legal system)</t>
  </si>
  <si>
    <r>
      <t>Microeconomics/ Public Finance (</t>
    </r>
    <r>
      <rPr>
        <b/>
        <sz val="9"/>
        <rFont val="Calibri"/>
        <family val="2"/>
        <scheme val="minor"/>
      </rPr>
      <t>OBS</t>
    </r>
    <r>
      <rPr>
        <sz val="9"/>
        <rFont val="Calibri"/>
        <family val="2"/>
        <scheme val="minor"/>
      </rPr>
      <t xml:space="preserve">) </t>
    </r>
  </si>
  <si>
    <t>Microeconomics (alternativo a Public Finance)</t>
  </si>
  <si>
    <t>microeconomics (6-0)</t>
  </si>
  <si>
    <t>Ministerial field of studies L-14 Servizi giuridici</t>
  </si>
  <si>
    <t xml:space="preserve">18 
</t>
  </si>
  <si>
    <t>IUS/10
IUS/21</t>
  </si>
  <si>
    <r>
      <t>(</t>
    </r>
    <r>
      <rPr>
        <b/>
        <sz val="9"/>
        <rFont val="Calibri"/>
        <family val="2"/>
        <scheme val="minor"/>
      </rPr>
      <t>OBS</t>
    </r>
    <r>
      <rPr>
        <sz val="9"/>
        <rFont val="Calibri"/>
        <family val="2"/>
        <scheme val="minor"/>
      </rPr>
      <t xml:space="preserve">):
International and digital dispute resolution/ 
Criminal Procedure </t>
    </r>
  </si>
  <si>
    <r>
      <t>(</t>
    </r>
    <r>
      <rPr>
        <b/>
        <sz val="9"/>
        <rFont val="Calibri"/>
        <family val="2"/>
        <scheme val="minor"/>
      </rPr>
      <t>OBS</t>
    </r>
    <r>
      <rPr>
        <sz val="9"/>
        <rFont val="Calibri"/>
        <family val="2"/>
        <scheme val="minor"/>
      </rPr>
      <t xml:space="preserve">):
Legal issues in climate change/ 
Gender Law and women's rights </t>
    </r>
  </si>
  <si>
    <r>
      <t>(</t>
    </r>
    <r>
      <rPr>
        <b/>
        <sz val="9"/>
        <rFont val="Calibri"/>
        <family val="2"/>
        <scheme val="minor"/>
      </rPr>
      <t>OBS</t>
    </r>
    <r>
      <rPr>
        <sz val="9"/>
        <rFont val="Calibri"/>
        <family val="2"/>
        <scheme val="minor"/>
      </rPr>
      <t xml:space="preserve">):
Intellectual property law and Information law/ 
Sports law  </t>
    </r>
  </si>
  <si>
    <t xml:space="preserve">
3cfu IUS/04+
3cfu IUS/08
IUS/01</t>
  </si>
  <si>
    <t>IUS/05      SECS-P/11</t>
  </si>
  <si>
    <r>
      <t>(</t>
    </r>
    <r>
      <rPr>
        <b/>
        <sz val="9"/>
        <rFont val="Calibri"/>
        <family val="2"/>
        <scheme val="minor"/>
      </rPr>
      <t>OBS</t>
    </r>
    <r>
      <rPr>
        <sz val="9"/>
        <rFont val="Calibri"/>
        <family val="2"/>
        <scheme val="minor"/>
      </rPr>
      <t xml:space="preserve">):
Regulatory law /
Global Finance
</t>
    </r>
  </si>
  <si>
    <t xml:space="preserve">
SECS-P/01           SPS/04+
SPS/06</t>
  </si>
  <si>
    <t>Regulatory law (alternativo a Global finance) (OBS)</t>
  </si>
  <si>
    <t>Global finance (alternativo a Regulatory law) (OBS)</t>
  </si>
  <si>
    <t>6
3
3</t>
  </si>
  <si>
    <t>IUS/05      
SECS-P/11</t>
  </si>
  <si>
    <t>opzionale n. 1 (regulatory law/ Global finance)</t>
  </si>
  <si>
    <r>
      <t>(</t>
    </r>
    <r>
      <rPr>
        <b/>
        <sz val="9"/>
        <rFont val="Calibri"/>
        <family val="2"/>
        <scheme val="minor"/>
      </rPr>
      <t>OBS</t>
    </r>
    <r>
      <rPr>
        <sz val="9"/>
        <rFont val="Calibri"/>
        <family val="2"/>
        <scheme val="minor"/>
      </rPr>
      <t>):                                                                                Economic Analysis of law   /                                                              International Political Affairs</t>
    </r>
  </si>
  <si>
    <t>SECS-P/01 Economic analysis of law / SPS04+SPS/06 International Political Affairs  (OBS)</t>
  </si>
  <si>
    <t>Dept</t>
  </si>
  <si>
    <t>IUS</t>
  </si>
  <si>
    <t>MNT</t>
  </si>
  <si>
    <t>ECO
SPS</t>
  </si>
  <si>
    <t>DCS</t>
  </si>
  <si>
    <t>DEC</t>
  </si>
  <si>
    <t>IUS
FIN</t>
  </si>
  <si>
    <t>Quantitative methods (preparatory course)</t>
  </si>
  <si>
    <r>
      <t>Economia aziendale e bilancio - 
Modulo 1 (Economia aziendale)</t>
    </r>
    <r>
      <rPr>
        <b/>
        <u/>
        <sz val="9"/>
        <color theme="1"/>
        <rFont val="Calibri"/>
        <family val="2"/>
        <scheme val="minor"/>
      </rPr>
      <t xml:space="preserve"> </t>
    </r>
  </si>
  <si>
    <r>
      <t>Diritto del lavoro cp 
(European and Social Law).</t>
    </r>
    <r>
      <rPr>
        <b/>
        <u/>
        <sz val="9"/>
        <color theme="1"/>
        <rFont val="Calibri"/>
        <family val="2"/>
        <scheme val="minor"/>
      </rPr>
      <t xml:space="preserve"> </t>
    </r>
  </si>
  <si>
    <r>
      <t xml:space="preserve">Istituzioni di Diritto Privato - Modulo 2 </t>
    </r>
    <r>
      <rPr>
        <b/>
        <sz val="9"/>
        <color theme="1"/>
        <rFont val="Calibri"/>
        <family val="2"/>
        <scheme val="minor"/>
      </rPr>
      <t xml:space="preserve">             </t>
    </r>
  </si>
  <si>
    <t>convalida parziale 4 cfu. Da integrare 6 cfu</t>
  </si>
  <si>
    <t>convalida integrale da Criminal Law</t>
  </si>
  <si>
    <t>convalida totale Diritto penale c.p. (4° anno a scelta fra tre)</t>
  </si>
  <si>
    <t>FIRST YEAR</t>
  </si>
  <si>
    <t>cod.</t>
  </si>
  <si>
    <t>Denominazione</t>
  </si>
  <si>
    <t>TOTAL CPU 1st YEAR</t>
  </si>
  <si>
    <t xml:space="preserve">Management of International Organizations </t>
  </si>
  <si>
    <t>Quantitative methods - preparatory</t>
  </si>
  <si>
    <t>30636/
30637</t>
  </si>
  <si>
    <r>
      <t>Microeconomics/ Public Finance (</t>
    </r>
    <r>
      <rPr>
        <b/>
        <sz val="11"/>
        <rFont val="Calibri"/>
        <family val="2"/>
        <scheme val="minor"/>
      </rPr>
      <t>OBS</t>
    </r>
    <r>
      <rPr>
        <sz val="11"/>
        <rFont val="Calibri"/>
        <family val="2"/>
        <scheme val="minor"/>
      </rPr>
      <t xml:space="preserve">) </t>
    </r>
  </si>
  <si>
    <t>TOTAL CPU 2ndYEAR</t>
  </si>
  <si>
    <t>THIRD YEAR</t>
  </si>
  <si>
    <t xml:space="preserve">Criminal Procedure </t>
  </si>
  <si>
    <t>IUS/16</t>
  </si>
  <si>
    <t>30643/
30644</t>
  </si>
  <si>
    <r>
      <t>(</t>
    </r>
    <r>
      <rPr>
        <b/>
        <sz val="11"/>
        <rFont val="Calibri"/>
        <family val="2"/>
        <scheme val="minor"/>
      </rPr>
      <t>OBS</t>
    </r>
    <r>
      <rPr>
        <sz val="11"/>
        <rFont val="Calibri"/>
        <family val="2"/>
        <scheme val="minor"/>
      </rPr>
      <t>):
Regulatory law /
Global Finance</t>
    </r>
  </si>
  <si>
    <t>CPU TOTAL</t>
  </si>
  <si>
    <t xml:space="preserve">International law </t>
  </si>
  <si>
    <t>Global Administrative Law</t>
  </si>
  <si>
    <r>
      <t xml:space="preserve">
</t>
    </r>
    <r>
      <rPr>
        <sz val="11"/>
        <rFont val="Calibri"/>
        <family val="2"/>
        <scheme val="minor"/>
      </rPr>
      <t>DISCIPLINA GIURIDICA DEL BILANCIO</t>
    </r>
  </si>
  <si>
    <t>30697 (mutua da 50224)</t>
  </si>
  <si>
    <r>
      <t xml:space="preserve">
</t>
    </r>
    <r>
      <rPr>
        <sz val="11"/>
        <rFont val="Calibri"/>
        <family val="2"/>
        <scheme val="minor"/>
      </rPr>
      <t>ACCOUNTING</t>
    </r>
  </si>
  <si>
    <t>30701
che mutua da
50279</t>
  </si>
  <si>
    <t>30702 che
mutua da
50211</t>
  </si>
  <si>
    <r>
      <rPr>
        <strike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DIRITTO PRIVATO </t>
    </r>
    <r>
      <rPr>
        <b/>
        <sz val="11"/>
        <rFont val="Calibri"/>
        <family val="2"/>
        <scheme val="minor"/>
      </rPr>
      <t xml:space="preserve">  </t>
    </r>
    <r>
      <rPr>
        <b/>
        <strike/>
        <sz val="11"/>
        <rFont val="Calibri"/>
        <family val="2"/>
        <scheme val="minor"/>
      </rPr>
      <t xml:space="preserve">           </t>
    </r>
  </si>
  <si>
    <t>30703 che
mutua da
50225</t>
  </si>
  <si>
    <r>
      <rPr>
        <strike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DIRITTO TRIBUTARIO</t>
    </r>
  </si>
  <si>
    <t xml:space="preserve">50290
</t>
  </si>
  <si>
    <t>50204/
50241</t>
  </si>
  <si>
    <t>50287 +
50221</t>
  </si>
  <si>
    <t>Metodi quantitativi - preparatory</t>
  </si>
  <si>
    <t>Diritto penale cp Path of Internationalization cod.50287 (4° anno) convalida completa 6 CFU +
Diritto penale cod.50221 (3° anno)  riconosciuti 4 cfu su 10 cfu (6 cfu da recuperare al 3° anno CLMG)</t>
  </si>
  <si>
    <t>4
3</t>
  </si>
  <si>
    <t>10 riconosciuti (6+4)
(da integrare 6 cfu)</t>
  </si>
  <si>
    <r>
      <rPr>
        <sz val="11"/>
        <rFont val="Calibri"/>
        <family val="2"/>
        <scheme val="minor"/>
      </rPr>
      <t>Diritto costituzionale c.p.</t>
    </r>
    <r>
      <rPr>
        <sz val="11"/>
        <color theme="4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(Transnational constitutional law)</t>
    </r>
  </si>
  <si>
    <r>
      <t>Economia aziendale e bilancio - 
Modulo 1 (Economia aziendale)</t>
    </r>
    <r>
      <rPr>
        <b/>
        <u/>
        <sz val="11"/>
        <rFont val="Calibri"/>
        <family val="2"/>
        <scheme val="minor"/>
      </rPr>
      <t xml:space="preserve"> </t>
    </r>
  </si>
  <si>
    <r>
      <t>Diritto del lavoro cp 
(European and Social Law).</t>
    </r>
    <r>
      <rPr>
        <b/>
        <u/>
        <sz val="11"/>
        <color rgb="FFCC00CC"/>
        <rFont val="Calibri"/>
        <family val="2"/>
        <scheme val="minor"/>
      </rPr>
      <t xml:space="preserve"> </t>
    </r>
  </si>
  <si>
    <r>
      <t xml:space="preserve">Diritto amministativo c.p. 
</t>
    </r>
    <r>
      <rPr>
        <sz val="11"/>
        <rFont val="Calibri"/>
        <family val="2"/>
        <scheme val="minor"/>
      </rPr>
      <t>(Global Administrative Law)</t>
    </r>
  </si>
  <si>
    <r>
      <t xml:space="preserve">Istituzioni di Diritto Privato - Modulo 2 </t>
    </r>
    <r>
      <rPr>
        <b/>
        <sz val="11"/>
        <rFont val="Calibri"/>
        <family val="2"/>
        <scheme val="minor"/>
      </rPr>
      <t xml:space="preserve">             </t>
    </r>
  </si>
  <si>
    <r>
      <t>Tabella di conversione da BGL - Bachelor in Global Law (</t>
    </r>
    <r>
      <rPr>
        <b/>
        <u/>
        <sz val="14"/>
        <color theme="1"/>
        <rFont val="Calibri"/>
        <family val="2"/>
        <scheme val="minor"/>
      </rPr>
      <t>Domestic track</t>
    </r>
    <r>
      <rPr>
        <b/>
        <sz val="14"/>
        <color theme="1"/>
        <rFont val="Calibri"/>
        <family val="2"/>
        <scheme val="minor"/>
      </rPr>
      <t>) a CLMG</t>
    </r>
  </si>
  <si>
    <t>SECOND YEAR</t>
  </si>
  <si>
    <t xml:space="preserve">(1 insegnamento di Diritto commerciale a scelta tra):
- Casi e questioni di diritto societario
- Operazioni straordinarie </t>
  </si>
  <si>
    <t xml:space="preserve">History of law - 
Module 1 (Introduction to European Legal History) </t>
  </si>
  <si>
    <t>Roman law - 
Module 2 (Roman Foundations of European Law)</t>
  </si>
  <si>
    <t>Management and Accounting - Module 2 (Accounting and Financial Statement Analysis)</t>
  </si>
  <si>
    <t>50146
50313</t>
  </si>
  <si>
    <t xml:space="preserve">50146
50313
</t>
  </si>
  <si>
    <t>Processuale penale cp  (Procedura penale europea)</t>
  </si>
  <si>
    <t xml:space="preserve">Comparative private law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</si>
</sst>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9"/>
      <color rgb="FFCC00CC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1"/>
      <color theme="4" tint="-0.249977111117893"/>
      <name val="Calibri"/>
      <family val="2"/>
    </font>
    <font>
      <b/>
      <u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trike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CC00CC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indexed="8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3" fillId="0" borderId="0"/>
    <xf numFmtId="0" fontId="1" fillId="0" borderId="0"/>
  </cellStyleXfs>
  <cellXfs count="586">
    <xf numFmtId="0" fontId="0" fillId="0" borderId="0" xfId="0"/>
    <xf numFmtId="0" fontId="2" fillId="0" borderId="17" xfId="0" applyFont="1" applyBorder="1"/>
    <xf numFmtId="0" fontId="0" fillId="0" borderId="16" xfId="0" applyBorder="1" applyAlignment="1">
      <alignment wrapText="1"/>
    </xf>
    <xf numFmtId="0" fontId="2" fillId="0" borderId="11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8" xfId="0" applyBorder="1" applyAlignment="1">
      <alignment wrapText="1"/>
    </xf>
    <xf numFmtId="0" fontId="0" fillId="0" borderId="9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9" xfId="0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38" xfId="0" applyBorder="1" applyAlignment="1">
      <alignment wrapText="1"/>
    </xf>
    <xf numFmtId="0" fontId="0" fillId="0" borderId="10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/>
    <xf numFmtId="0" fontId="0" fillId="0" borderId="2" xfId="0" applyBorder="1" applyAlignment="1">
      <alignment vertical="center" wrapText="1"/>
    </xf>
    <xf numFmtId="0" fontId="6" fillId="0" borderId="0" xfId="0" applyFont="1" applyAlignment="1">
      <alignment wrapText="1"/>
    </xf>
    <xf numFmtId="0" fontId="4" fillId="0" borderId="45" xfId="0" applyFont="1" applyBorder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/>
    <xf numFmtId="0" fontId="0" fillId="0" borderId="5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9" fillId="3" borderId="0" xfId="0" applyFont="1" applyFill="1" applyAlignment="1">
      <alignment vertical="center" wrapText="1"/>
    </xf>
    <xf numFmtId="0" fontId="2" fillId="5" borderId="11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8" fillId="0" borderId="3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wrapText="1"/>
    </xf>
    <xf numFmtId="0" fontId="3" fillId="0" borderId="51" xfId="0" applyFont="1" applyBorder="1" applyAlignment="1">
      <alignment horizontal="center"/>
    </xf>
    <xf numFmtId="0" fontId="3" fillId="0" borderId="51" xfId="0" applyFont="1" applyBorder="1"/>
    <xf numFmtId="0" fontId="6" fillId="0" borderId="5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3" fillId="3" borderId="4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39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56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vertical="center"/>
    </xf>
    <xf numFmtId="0" fontId="6" fillId="0" borderId="5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vertical="center"/>
    </xf>
    <xf numFmtId="0" fontId="21" fillId="0" borderId="60" xfId="0" applyFont="1" applyFill="1" applyBorder="1" applyAlignment="1">
      <alignment horizontal="center" vertical="center"/>
    </xf>
    <xf numFmtId="0" fontId="22" fillId="0" borderId="61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19" fillId="0" borderId="6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63" xfId="1" applyFont="1" applyFill="1" applyBorder="1" applyAlignment="1">
      <alignment vertical="center"/>
    </xf>
    <xf numFmtId="0" fontId="19" fillId="0" borderId="30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" fillId="0" borderId="0" xfId="1" applyFont="1" applyAlignment="1">
      <alignment horizontal="center" vertical="center"/>
    </xf>
    <xf numFmtId="0" fontId="1" fillId="0" borderId="41" xfId="1" applyFont="1" applyFill="1" applyBorder="1" applyAlignment="1">
      <alignment vertical="center"/>
    </xf>
    <xf numFmtId="0" fontId="1" fillId="0" borderId="42" xfId="1" applyFont="1" applyBorder="1" applyAlignment="1">
      <alignment horizontal="center" vertical="center"/>
    </xf>
    <xf numFmtId="0" fontId="1" fillId="0" borderId="4" xfId="1" applyFont="1" applyFill="1" applyBorder="1" applyAlignment="1">
      <alignment vertical="center"/>
    </xf>
    <xf numFmtId="0" fontId="1" fillId="0" borderId="22" xfId="1" applyFont="1" applyBorder="1" applyAlignment="1">
      <alignment horizontal="center" vertical="center"/>
    </xf>
    <xf numFmtId="0" fontId="25" fillId="0" borderId="26" xfId="1" applyFont="1" applyBorder="1" applyAlignment="1">
      <alignment horizontal="center" vertical="center" wrapText="1"/>
    </xf>
    <xf numFmtId="0" fontId="25" fillId="0" borderId="28" xfId="1" applyFont="1" applyBorder="1" applyAlignment="1">
      <alignment horizontal="center" vertical="center" wrapText="1"/>
    </xf>
    <xf numFmtId="0" fontId="1" fillId="0" borderId="27" xfId="1" applyFont="1" applyFill="1" applyBorder="1" applyAlignment="1">
      <alignment vertical="center"/>
    </xf>
    <xf numFmtId="0" fontId="1" fillId="0" borderId="28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42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0" fontId="1" fillId="0" borderId="34" xfId="1" applyFont="1" applyFill="1" applyBorder="1" applyAlignment="1">
      <alignment vertical="center"/>
    </xf>
    <xf numFmtId="0" fontId="1" fillId="0" borderId="37" xfId="1" applyFont="1" applyBorder="1" applyAlignment="1">
      <alignment horizontal="center" vertical="center"/>
    </xf>
    <xf numFmtId="0" fontId="1" fillId="0" borderId="63" xfId="1" applyFont="1" applyFill="1" applyBorder="1" applyAlignment="1">
      <alignment vertical="center"/>
    </xf>
    <xf numFmtId="0" fontId="1" fillId="0" borderId="44" xfId="1" applyFont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0" fontId="1" fillId="0" borderId="20" xfId="1" applyFont="1" applyFill="1" applyBorder="1" applyAlignment="1">
      <alignment vertical="center"/>
    </xf>
    <xf numFmtId="0" fontId="1" fillId="0" borderId="64" xfId="1" applyFont="1" applyFill="1" applyBorder="1" applyAlignment="1">
      <alignment vertical="center"/>
    </xf>
    <xf numFmtId="0" fontId="1" fillId="0" borderId="65" xfId="1" applyFont="1" applyFill="1" applyBorder="1" applyAlignment="1">
      <alignment vertical="center"/>
    </xf>
    <xf numFmtId="0" fontId="1" fillId="0" borderId="66" xfId="1" applyFont="1" applyFill="1" applyBorder="1" applyAlignment="1">
      <alignment vertical="center"/>
    </xf>
    <xf numFmtId="0" fontId="1" fillId="0" borderId="63" xfId="1" applyFont="1" applyFill="1" applyBorder="1" applyAlignment="1">
      <alignment vertical="center" wrapText="1"/>
    </xf>
    <xf numFmtId="0" fontId="1" fillId="3" borderId="42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vertical="center"/>
    </xf>
    <xf numFmtId="0" fontId="1" fillId="0" borderId="12" xfId="1" applyFont="1" applyBorder="1" applyAlignment="1">
      <alignment horizontal="center" vertical="center" wrapText="1"/>
    </xf>
    <xf numFmtId="0" fontId="1" fillId="3" borderId="29" xfId="1" applyFont="1" applyFill="1" applyBorder="1" applyAlignment="1">
      <alignment vertical="center"/>
    </xf>
    <xf numFmtId="0" fontId="1" fillId="0" borderId="67" xfId="1" applyFont="1" applyBorder="1" applyAlignment="1">
      <alignment horizontal="center" vertical="center"/>
    </xf>
    <xf numFmtId="0" fontId="1" fillId="3" borderId="4" xfId="1" applyFont="1" applyFill="1" applyBorder="1" applyAlignment="1">
      <alignment vertical="center"/>
    </xf>
    <xf numFmtId="0" fontId="1" fillId="3" borderId="41" xfId="1" applyFont="1" applyFill="1" applyBorder="1" applyAlignment="1">
      <alignment vertical="center"/>
    </xf>
    <xf numFmtId="0" fontId="1" fillId="3" borderId="43" xfId="1" applyFont="1" applyFill="1" applyBorder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3" fillId="0" borderId="49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6" fillId="0" borderId="5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5" fillId="0" borderId="6" xfId="0" applyFont="1" applyFill="1" applyBorder="1" applyAlignment="1">
      <alignment wrapText="1"/>
    </xf>
    <xf numFmtId="0" fontId="8" fillId="0" borderId="6" xfId="0" applyFont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5" fillId="3" borderId="6" xfId="0" applyFont="1" applyFill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6" fillId="0" borderId="55" xfId="0" applyFont="1" applyBorder="1" applyAlignment="1">
      <alignment horizontal="center" vertical="center"/>
    </xf>
    <xf numFmtId="0" fontId="5" fillId="3" borderId="6" xfId="0" applyFont="1" applyFill="1" applyBorder="1" applyAlignment="1">
      <alignment vertical="center" wrapText="1"/>
    </xf>
    <xf numFmtId="0" fontId="6" fillId="0" borderId="68" xfId="0" applyFont="1" applyBorder="1" applyAlignment="1">
      <alignment horizontal="center" vertical="center"/>
    </xf>
    <xf numFmtId="0" fontId="5" fillId="0" borderId="73" xfId="0" applyFont="1" applyBorder="1" applyAlignment="1">
      <alignment wrapText="1"/>
    </xf>
    <xf numFmtId="0" fontId="8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12" xfId="0" applyFont="1" applyBorder="1" applyAlignment="1">
      <alignment horizontal="center" vertical="center"/>
    </xf>
    <xf numFmtId="0" fontId="5" fillId="0" borderId="73" xfId="0" quotePrefix="1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4" fillId="0" borderId="20" xfId="0" applyFont="1" applyBorder="1" applyAlignment="1">
      <alignment horizontal="center"/>
    </xf>
    <xf numFmtId="0" fontId="4" fillId="0" borderId="20" xfId="0" applyFont="1" applyBorder="1"/>
    <xf numFmtId="0" fontId="6" fillId="0" borderId="22" xfId="0" applyFont="1" applyBorder="1" applyAlignment="1">
      <alignment horizontal="center" vertical="center"/>
    </xf>
    <xf numFmtId="0" fontId="2" fillId="5" borderId="17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0" fillId="0" borderId="0" xfId="1" applyFont="1" applyAlignment="1">
      <alignment vertical="center"/>
    </xf>
    <xf numFmtId="0" fontId="0" fillId="0" borderId="41" xfId="1" applyFont="1" applyFill="1" applyBorder="1" applyAlignment="1">
      <alignment vertical="center" wrapText="1"/>
    </xf>
    <xf numFmtId="0" fontId="0" fillId="0" borderId="4" xfId="1" applyFont="1" applyFill="1" applyBorder="1" applyAlignment="1">
      <alignment vertical="center" wrapText="1"/>
    </xf>
    <xf numFmtId="0" fontId="25" fillId="0" borderId="21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0" fillId="0" borderId="63" xfId="1" applyFont="1" applyFill="1" applyBorder="1" applyAlignment="1">
      <alignment vertical="center"/>
    </xf>
    <xf numFmtId="0" fontId="5" fillId="7" borderId="6" xfId="0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1" fillId="0" borderId="15" xfId="1" applyFont="1" applyBorder="1" applyAlignment="1">
      <alignment vertical="center"/>
    </xf>
    <xf numFmtId="0" fontId="24" fillId="0" borderId="15" xfId="1" applyFont="1" applyBorder="1" applyAlignment="1">
      <alignment horizontal="center" vertical="center" wrapText="1"/>
    </xf>
    <xf numFmtId="0" fontId="2" fillId="0" borderId="17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6" fillId="3" borderId="35" xfId="1" applyFont="1" applyFill="1" applyBorder="1" applyAlignment="1">
      <alignment horizontal="center" vertical="center" wrapText="1"/>
    </xf>
    <xf numFmtId="0" fontId="26" fillId="3" borderId="15" xfId="1" applyFont="1" applyFill="1" applyBorder="1" applyAlignment="1">
      <alignment horizontal="center" vertical="center" wrapText="1"/>
    </xf>
    <xf numFmtId="0" fontId="26" fillId="3" borderId="26" xfId="1" applyFont="1" applyFill="1" applyBorder="1" applyAlignment="1">
      <alignment horizontal="center" vertical="center" wrapText="1"/>
    </xf>
    <xf numFmtId="0" fontId="25" fillId="3" borderId="35" xfId="1" applyFont="1" applyFill="1" applyBorder="1" applyAlignment="1">
      <alignment horizontal="center" vertical="center" wrapText="1"/>
    </xf>
    <xf numFmtId="0" fontId="26" fillId="3" borderId="33" xfId="1" applyFont="1" applyFill="1" applyBorder="1" applyAlignment="1">
      <alignment horizontal="center" vertical="center" wrapText="1"/>
    </xf>
    <xf numFmtId="0" fontId="26" fillId="3" borderId="31" xfId="1" applyFont="1" applyFill="1" applyBorder="1" applyAlignment="1">
      <alignment horizontal="center" vertical="center" wrapText="1"/>
    </xf>
    <xf numFmtId="0" fontId="26" fillId="3" borderId="32" xfId="1" applyFont="1" applyFill="1" applyBorder="1" applyAlignment="1">
      <alignment horizontal="center" vertical="center" wrapText="1"/>
    </xf>
    <xf numFmtId="0" fontId="25" fillId="3" borderId="31" xfId="1" applyFont="1" applyFill="1" applyBorder="1" applyAlignment="1">
      <alignment horizontal="center" vertical="center" wrapText="1"/>
    </xf>
    <xf numFmtId="0" fontId="27" fillId="3" borderId="35" xfId="1" applyFont="1" applyFill="1" applyBorder="1" applyAlignment="1">
      <alignment horizontal="center" vertical="center" wrapText="1"/>
    </xf>
    <xf numFmtId="0" fontId="25" fillId="3" borderId="33" xfId="1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0" fillId="3" borderId="0" xfId="0" applyFill="1"/>
    <xf numFmtId="0" fontId="5" fillId="3" borderId="1" xfId="0" applyFont="1" applyFill="1" applyBorder="1" applyAlignment="1">
      <alignment horizontal="center" vertical="center"/>
    </xf>
    <xf numFmtId="0" fontId="1" fillId="0" borderId="63" xfId="1" applyFont="1" applyFill="1" applyBorder="1" applyAlignment="1">
      <alignment vertical="center"/>
    </xf>
    <xf numFmtId="0" fontId="0" fillId="0" borderId="63" xfId="1" applyFont="1" applyFill="1" applyBorder="1" applyAlignment="1">
      <alignment vertical="center"/>
    </xf>
    <xf numFmtId="0" fontId="5" fillId="7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 wrapText="1"/>
    </xf>
    <xf numFmtId="0" fontId="28" fillId="3" borderId="35" xfId="1" applyFont="1" applyFill="1" applyBorder="1" applyAlignment="1">
      <alignment horizontal="center" vertical="center" wrapText="1"/>
    </xf>
    <xf numFmtId="0" fontId="19" fillId="0" borderId="63" xfId="1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5" fillId="8" borderId="6" xfId="0" applyFont="1" applyFill="1" applyBorder="1" applyAlignment="1">
      <alignment vertical="center" wrapText="1"/>
    </xf>
    <xf numFmtId="0" fontId="5" fillId="0" borderId="5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56" xfId="0" applyFont="1" applyFill="1" applyBorder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/>
    <xf numFmtId="0" fontId="22" fillId="0" borderId="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vertical="center"/>
    </xf>
    <xf numFmtId="0" fontId="6" fillId="3" borderId="58" xfId="0" applyFont="1" applyFill="1" applyBorder="1" applyAlignment="1">
      <alignment vertical="center"/>
    </xf>
    <xf numFmtId="0" fontId="21" fillId="3" borderId="57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center" wrapText="1"/>
    </xf>
    <xf numFmtId="0" fontId="21" fillId="3" borderId="6" xfId="0" applyFont="1" applyFill="1" applyBorder="1" applyAlignment="1">
      <alignment vertical="center"/>
    </xf>
    <xf numFmtId="0" fontId="4" fillId="3" borderId="0" xfId="0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5" fillId="0" borderId="20" xfId="0" applyFont="1" applyFill="1" applyBorder="1"/>
    <xf numFmtId="0" fontId="5" fillId="3" borderId="0" xfId="0" applyFont="1" applyFill="1" applyAlignment="1">
      <alignment vertical="center" wrapText="1"/>
    </xf>
    <xf numFmtId="0" fontId="4" fillId="10" borderId="0" xfId="0" applyFont="1" applyFill="1" applyAlignment="1">
      <alignment vertical="center"/>
    </xf>
    <xf numFmtId="0" fontId="4" fillId="10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vertical="center" wrapText="1"/>
    </xf>
    <xf numFmtId="0" fontId="5" fillId="10" borderId="6" xfId="0" applyFont="1" applyFill="1" applyBorder="1" applyAlignment="1">
      <alignment horizontal="left" vertical="center" wrapText="1"/>
    </xf>
    <xf numFmtId="0" fontId="5" fillId="10" borderId="1" xfId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10" borderId="56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wrapText="1"/>
    </xf>
    <xf numFmtId="0" fontId="4" fillId="10" borderId="1" xfId="0" applyFont="1" applyFill="1" applyBorder="1" applyAlignment="1">
      <alignment horizontal="center"/>
    </xf>
    <xf numFmtId="0" fontId="5" fillId="10" borderId="0" xfId="0" applyFont="1" applyFill="1"/>
    <xf numFmtId="0" fontId="6" fillId="10" borderId="56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23" fillId="11" borderId="46" xfId="0" applyFont="1" applyFill="1" applyBorder="1" applyAlignment="1">
      <alignment horizontal="center" vertical="center" wrapText="1"/>
    </xf>
    <xf numFmtId="0" fontId="23" fillId="11" borderId="47" xfId="0" applyFont="1" applyFill="1" applyBorder="1" applyAlignment="1">
      <alignment horizontal="center" vertical="center" wrapText="1"/>
    </xf>
    <xf numFmtId="0" fontId="19" fillId="0" borderId="77" xfId="1" applyFont="1" applyBorder="1" applyAlignment="1">
      <alignment horizontal="center" vertical="center" wrapText="1"/>
    </xf>
    <xf numFmtId="0" fontId="32" fillId="0" borderId="81" xfId="0" applyFont="1" applyBorder="1" applyAlignment="1">
      <alignment horizontal="center" vertical="center"/>
    </xf>
    <xf numFmtId="0" fontId="19" fillId="0" borderId="77" xfId="0" applyFont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/>
    </xf>
    <xf numFmtId="0" fontId="19" fillId="0" borderId="76" xfId="0" applyFont="1" applyBorder="1" applyAlignment="1">
      <alignment horizontal="left" vertical="center" wrapText="1"/>
    </xf>
    <xf numFmtId="0" fontId="19" fillId="0" borderId="77" xfId="0" applyFont="1" applyBorder="1" applyAlignment="1">
      <alignment vertical="center" wrapText="1"/>
    </xf>
    <xf numFmtId="0" fontId="19" fillId="0" borderId="78" xfId="0" applyFont="1" applyBorder="1" applyAlignment="1">
      <alignment horizontal="center" vertical="center" wrapText="1"/>
    </xf>
    <xf numFmtId="0" fontId="19" fillId="3" borderId="78" xfId="0" applyFont="1" applyFill="1" applyBorder="1" applyAlignment="1">
      <alignment horizontal="center" vertical="center"/>
    </xf>
    <xf numFmtId="0" fontId="23" fillId="11" borderId="90" xfId="0" applyFont="1" applyFill="1" applyBorder="1" applyAlignment="1">
      <alignment horizontal="center" vertical="center"/>
    </xf>
    <xf numFmtId="0" fontId="33" fillId="0" borderId="77" xfId="0" applyFont="1" applyFill="1" applyBorder="1" applyAlignment="1">
      <alignment wrapText="1"/>
    </xf>
    <xf numFmtId="0" fontId="19" fillId="0" borderId="76" xfId="0" applyFont="1" applyFill="1" applyBorder="1" applyAlignment="1">
      <alignment horizontal="left" wrapText="1"/>
    </xf>
    <xf numFmtId="0" fontId="33" fillId="0" borderId="77" xfId="0" applyFont="1" applyFill="1" applyBorder="1" applyAlignment="1">
      <alignment vertical="center" wrapText="1"/>
    </xf>
    <xf numFmtId="0" fontId="19" fillId="0" borderId="77" xfId="0" applyFont="1" applyFill="1" applyBorder="1" applyAlignment="1">
      <alignment horizontal="center" vertical="center" wrapText="1"/>
    </xf>
    <xf numFmtId="0" fontId="19" fillId="0" borderId="77" xfId="0" applyFont="1" applyFill="1" applyBorder="1" applyAlignment="1">
      <alignment vertical="center" wrapText="1"/>
    </xf>
    <xf numFmtId="0" fontId="19" fillId="0" borderId="74" xfId="0" applyFont="1" applyBorder="1" applyAlignment="1">
      <alignment horizontal="left" vertical="center"/>
    </xf>
    <xf numFmtId="0" fontId="19" fillId="0" borderId="76" xfId="0" applyFont="1" applyBorder="1" applyAlignment="1">
      <alignment horizontal="left" vertical="center"/>
    </xf>
    <xf numFmtId="0" fontId="19" fillId="0" borderId="77" xfId="0" applyFont="1" applyBorder="1" applyAlignment="1">
      <alignment horizontal="left" vertical="center" wrapText="1"/>
    </xf>
    <xf numFmtId="0" fontId="19" fillId="0" borderId="78" xfId="0" applyFont="1" applyBorder="1" applyAlignment="1">
      <alignment horizontal="center" vertical="center"/>
    </xf>
    <xf numFmtId="0" fontId="19" fillId="3" borderId="77" xfId="0" applyFont="1" applyFill="1" applyBorder="1" applyAlignment="1">
      <alignment horizontal="left" vertical="center" wrapText="1"/>
    </xf>
    <xf numFmtId="0" fontId="19" fillId="0" borderId="77" xfId="0" applyFont="1" applyBorder="1" applyAlignment="1">
      <alignment horizontal="center" vertical="center"/>
    </xf>
    <xf numFmtId="0" fontId="6" fillId="3" borderId="57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58" xfId="0" applyFont="1" applyFill="1" applyBorder="1" applyAlignment="1">
      <alignment horizontal="left" vertical="center"/>
    </xf>
    <xf numFmtId="0" fontId="6" fillId="2" borderId="57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58" xfId="0" applyFont="1" applyFill="1" applyBorder="1" applyAlignment="1">
      <alignment horizontal="left" vertical="center"/>
    </xf>
    <xf numFmtId="0" fontId="6" fillId="2" borderId="5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5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5" fillId="0" borderId="5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4" fillId="0" borderId="20" xfId="1" applyFont="1" applyBorder="1" applyAlignment="1">
      <alignment horizontal="center" vertical="center" wrapText="1"/>
    </xf>
    <xf numFmtId="0" fontId="24" fillId="0" borderId="22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25" fillId="0" borderId="37" xfId="1" applyFont="1" applyBorder="1" applyAlignment="1">
      <alignment horizontal="center" vertical="center" wrapText="1"/>
    </xf>
    <xf numFmtId="0" fontId="25" fillId="0" borderId="22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26" fillId="3" borderId="13" xfId="1" applyFont="1" applyFill="1" applyBorder="1" applyAlignment="1">
      <alignment horizontal="center" vertical="center" wrapText="1"/>
    </xf>
    <xf numFmtId="0" fontId="26" fillId="3" borderId="15" xfId="1" applyFont="1" applyFill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/>
    </xf>
    <xf numFmtId="0" fontId="25" fillId="0" borderId="34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1" fillId="0" borderId="13" xfId="1" applyNumberFormat="1" applyFont="1" applyBorder="1" applyAlignment="1">
      <alignment horizontal="left" vertical="center" wrapText="1"/>
    </xf>
    <xf numFmtId="0" fontId="1" fillId="0" borderId="21" xfId="1" applyNumberFormat="1" applyFont="1" applyBorder="1" applyAlignment="1">
      <alignment horizontal="left" vertical="center" wrapText="1"/>
    </xf>
    <xf numFmtId="0" fontId="1" fillId="0" borderId="15" xfId="1" applyNumberFormat="1" applyFont="1" applyBorder="1" applyAlignment="1">
      <alignment horizontal="left" vertical="center" wrapText="1"/>
    </xf>
    <xf numFmtId="0" fontId="1" fillId="0" borderId="13" xfId="1" applyNumberFormat="1" applyFont="1" applyBorder="1" applyAlignment="1">
      <alignment horizontal="center" vertical="center" wrapText="1"/>
    </xf>
    <xf numFmtId="0" fontId="1" fillId="0" borderId="21" xfId="1" applyNumberFormat="1" applyFont="1" applyBorder="1" applyAlignment="1">
      <alignment horizontal="center" vertical="center" wrapText="1"/>
    </xf>
    <xf numFmtId="0" fontId="1" fillId="0" borderId="15" xfId="1" applyNumberFormat="1" applyFont="1" applyBorder="1" applyAlignment="1">
      <alignment horizontal="center" vertical="center" wrapText="1"/>
    </xf>
    <xf numFmtId="0" fontId="25" fillId="0" borderId="36" xfId="1" applyFont="1" applyFill="1" applyBorder="1" applyAlignment="1">
      <alignment horizontal="center" vertical="center" wrapText="1"/>
    </xf>
    <xf numFmtId="0" fontId="25" fillId="0" borderId="7" xfId="1" applyFont="1" applyFill="1" applyBorder="1" applyAlignment="1">
      <alignment horizontal="center" vertical="center" wrapText="1"/>
    </xf>
    <xf numFmtId="0" fontId="25" fillId="0" borderId="8" xfId="1" applyFont="1" applyFill="1" applyBorder="1" applyAlignment="1">
      <alignment horizontal="center" vertical="center" wrapText="1"/>
    </xf>
    <xf numFmtId="0" fontId="25" fillId="0" borderId="14" xfId="1" applyFont="1" applyFill="1" applyBorder="1" applyAlignment="1">
      <alignment horizontal="center" vertical="center" wrapText="1"/>
    </xf>
    <xf numFmtId="0" fontId="1" fillId="0" borderId="13" xfId="1" applyFont="1" applyBorder="1" applyAlignment="1">
      <alignment horizontal="left" vertical="center" wrapText="1"/>
    </xf>
    <xf numFmtId="0" fontId="1" fillId="0" borderId="15" xfId="1" applyFont="1" applyBorder="1" applyAlignment="1">
      <alignment horizontal="left" vertical="center" wrapText="1"/>
    </xf>
    <xf numFmtId="0" fontId="1" fillId="0" borderId="13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0" fontId="25" fillId="0" borderId="30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left" vertical="center"/>
    </xf>
    <xf numFmtId="0" fontId="6" fillId="2" borderId="71" xfId="0" applyFont="1" applyFill="1" applyBorder="1" applyAlignment="1">
      <alignment horizontal="left" vertical="center"/>
    </xf>
    <xf numFmtId="0" fontId="6" fillId="2" borderId="72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69" xfId="0" applyFont="1" applyFill="1" applyBorder="1" applyAlignment="1">
      <alignment horizontal="left" vertical="center" wrapText="1"/>
    </xf>
    <xf numFmtId="0" fontId="5" fillId="0" borderId="54" xfId="0" applyFont="1" applyFill="1" applyBorder="1" applyAlignment="1">
      <alignment horizontal="left" vertical="center" wrapText="1"/>
    </xf>
    <xf numFmtId="0" fontId="5" fillId="0" borderId="68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58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center" vertical="center" wrapText="1"/>
    </xf>
    <xf numFmtId="0" fontId="3" fillId="6" borderId="57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/>
    </xf>
    <xf numFmtId="0" fontId="3" fillId="6" borderId="58" xfId="0" applyFont="1" applyFill="1" applyBorder="1" applyAlignment="1">
      <alignment horizontal="left" vertical="center"/>
    </xf>
    <xf numFmtId="0" fontId="20" fillId="6" borderId="6" xfId="0" applyFont="1" applyFill="1" applyBorder="1" applyAlignment="1">
      <alignment horizontal="left" vertical="center"/>
    </xf>
    <xf numFmtId="0" fontId="20" fillId="6" borderId="1" xfId="0" applyFont="1" applyFill="1" applyBorder="1" applyAlignment="1">
      <alignment horizontal="left" vertical="center"/>
    </xf>
    <xf numFmtId="0" fontId="20" fillId="6" borderId="5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56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left" vertical="center" wrapText="1"/>
    </xf>
    <xf numFmtId="0" fontId="5" fillId="3" borderId="54" xfId="0" applyFont="1" applyFill="1" applyBorder="1" applyAlignment="1">
      <alignment horizontal="left" vertical="center" wrapText="1"/>
    </xf>
    <xf numFmtId="0" fontId="19" fillId="0" borderId="76" xfId="0" applyFont="1" applyBorder="1" applyAlignment="1">
      <alignment horizontal="left" vertical="center"/>
    </xf>
    <xf numFmtId="0" fontId="19" fillId="3" borderId="77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center" vertical="center"/>
    </xf>
    <xf numFmtId="0" fontId="19" fillId="0" borderId="79" xfId="0" applyFont="1" applyFill="1" applyBorder="1" applyAlignment="1">
      <alignment horizontal="left" vertical="center"/>
    </xf>
    <xf numFmtId="0" fontId="19" fillId="0" borderId="80" xfId="0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horizontal="left" vertical="center"/>
    </xf>
    <xf numFmtId="0" fontId="35" fillId="0" borderId="20" xfId="0" applyFont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11" borderId="13" xfId="0" applyFont="1" applyFill="1" applyBorder="1" applyAlignment="1">
      <alignment horizontal="center" vertical="center" textRotation="90"/>
    </xf>
    <xf numFmtId="0" fontId="2" fillId="11" borderId="21" xfId="0" applyFont="1" applyFill="1" applyBorder="1" applyAlignment="1">
      <alignment horizontal="center" vertical="center" textRotation="90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textRotation="90"/>
    </xf>
    <xf numFmtId="0" fontId="0" fillId="0" borderId="77" xfId="0" applyFont="1" applyFill="1" applyBorder="1" applyAlignment="1">
      <alignment horizontal="center" wrapText="1"/>
    </xf>
    <xf numFmtId="0" fontId="2" fillId="13" borderId="15" xfId="0" applyFont="1" applyFill="1" applyBorder="1" applyAlignment="1">
      <alignment horizontal="center" vertical="center" textRotation="90"/>
    </xf>
    <xf numFmtId="0" fontId="19" fillId="0" borderId="0" xfId="0" applyFont="1" applyAlignment="1">
      <alignment wrapText="1"/>
    </xf>
    <xf numFmtId="0" fontId="0" fillId="3" borderId="0" xfId="0" applyFont="1" applyFill="1" applyAlignment="1">
      <alignment horizontal="center" vertical="center"/>
    </xf>
    <xf numFmtId="0" fontId="30" fillId="14" borderId="30" xfId="0" applyFont="1" applyFill="1" applyBorder="1" applyAlignment="1">
      <alignment vertical="center"/>
    </xf>
    <xf numFmtId="0" fontId="30" fillId="14" borderId="34" xfId="0" applyFont="1" applyFill="1" applyBorder="1" applyAlignment="1">
      <alignment vertical="center"/>
    </xf>
    <xf numFmtId="0" fontId="0" fillId="14" borderId="34" xfId="0" applyFont="1" applyFill="1" applyBorder="1"/>
    <xf numFmtId="0" fontId="0" fillId="14" borderId="37" xfId="0" applyFont="1" applyFill="1" applyBorder="1"/>
    <xf numFmtId="0" fontId="30" fillId="14" borderId="4" xfId="0" applyFont="1" applyFill="1" applyBorder="1" applyAlignment="1">
      <alignment horizontal="left" vertical="center"/>
    </xf>
    <xf numFmtId="0" fontId="30" fillId="14" borderId="20" xfId="0" applyFont="1" applyFill="1" applyBorder="1" applyAlignment="1">
      <alignment horizontal="left" vertical="center"/>
    </xf>
    <xf numFmtId="0" fontId="0" fillId="14" borderId="20" xfId="0" applyFont="1" applyFill="1" applyBorder="1"/>
    <xf numFmtId="0" fontId="0" fillId="14" borderId="22" xfId="0" applyFont="1" applyFill="1" applyBorder="1"/>
    <xf numFmtId="0" fontId="19" fillId="0" borderId="92" xfId="0" applyFont="1" applyBorder="1" applyAlignment="1">
      <alignment horizontal="left" vertical="center"/>
    </xf>
    <xf numFmtId="0" fontId="31" fillId="0" borderId="81" xfId="0" applyFont="1" applyBorder="1" applyAlignment="1">
      <alignment horizontal="left" vertical="center"/>
    </xf>
    <xf numFmtId="0" fontId="31" fillId="0" borderId="81" xfId="0" applyFont="1" applyBorder="1" applyAlignment="1">
      <alignment horizontal="center" vertical="center"/>
    </xf>
    <xf numFmtId="0" fontId="19" fillId="0" borderId="83" xfId="0" applyFont="1" applyBorder="1" applyAlignment="1">
      <alignment horizontal="left" vertical="center"/>
    </xf>
    <xf numFmtId="0" fontId="19" fillId="0" borderId="84" xfId="0" applyFont="1" applyBorder="1" applyAlignment="1">
      <alignment horizontal="left" vertical="center" wrapText="1"/>
    </xf>
    <xf numFmtId="0" fontId="19" fillId="0" borderId="84" xfId="1" applyFont="1" applyBorder="1" applyAlignment="1">
      <alignment horizontal="center" vertical="center" wrapText="1"/>
    </xf>
    <xf numFmtId="0" fontId="19" fillId="0" borderId="85" xfId="0" applyFont="1" applyBorder="1" applyAlignment="1">
      <alignment horizontal="center" vertical="center" wrapText="1"/>
    </xf>
    <xf numFmtId="0" fontId="31" fillId="0" borderId="81" xfId="0" applyFont="1" applyBorder="1" applyAlignment="1">
      <alignment vertical="center"/>
    </xf>
    <xf numFmtId="0" fontId="19" fillId="0" borderId="84" xfId="0" applyFont="1" applyBorder="1" applyAlignment="1">
      <alignment horizontal="center" vertical="center"/>
    </xf>
    <xf numFmtId="0" fontId="19" fillId="0" borderId="85" xfId="0" applyFont="1" applyBorder="1" applyAlignment="1">
      <alignment horizontal="center" vertical="center"/>
    </xf>
    <xf numFmtId="0" fontId="31" fillId="0" borderId="75" xfId="0" applyFont="1" applyBorder="1" applyAlignment="1">
      <alignment horizontal="left" vertical="center"/>
    </xf>
    <xf numFmtId="0" fontId="31" fillId="0" borderId="75" xfId="0" applyFont="1" applyBorder="1" applyAlignment="1">
      <alignment horizontal="center" vertical="center"/>
    </xf>
    <xf numFmtId="0" fontId="19" fillId="12" borderId="79" xfId="0" applyFont="1" applyFill="1" applyBorder="1" applyAlignment="1">
      <alignment horizontal="left" vertical="center"/>
    </xf>
    <xf numFmtId="0" fontId="23" fillId="12" borderId="80" xfId="0" applyFont="1" applyFill="1" applyBorder="1" applyAlignment="1">
      <alignment horizontal="left" vertical="center"/>
    </xf>
    <xf numFmtId="0" fontId="19" fillId="0" borderId="86" xfId="0" applyFont="1" applyBorder="1" applyAlignment="1">
      <alignment horizontal="left" vertical="center"/>
    </xf>
    <xf numFmtId="0" fontId="19" fillId="0" borderId="87" xfId="0" applyFont="1" applyBorder="1" applyAlignment="1">
      <alignment vertical="center"/>
    </xf>
    <xf numFmtId="0" fontId="23" fillId="3" borderId="88" xfId="0" applyFont="1" applyFill="1" applyBorder="1" applyAlignment="1">
      <alignment vertical="center"/>
    </xf>
    <xf numFmtId="0" fontId="19" fillId="0" borderId="82" xfId="0" applyFont="1" applyFill="1" applyBorder="1" applyAlignment="1">
      <alignment horizontal="center" vertical="center"/>
    </xf>
    <xf numFmtId="0" fontId="0" fillId="0" borderId="74" xfId="0" applyFont="1" applyBorder="1" applyAlignment="1">
      <alignment horizontal="left"/>
    </xf>
    <xf numFmtId="0" fontId="19" fillId="0" borderId="86" xfId="0" applyFont="1" applyBorder="1" applyAlignment="1">
      <alignment horizontal="left" vertical="center"/>
    </xf>
    <xf numFmtId="0" fontId="19" fillId="3" borderId="87" xfId="0" applyFont="1" applyFill="1" applyBorder="1" applyAlignment="1">
      <alignment horizontal="left" vertical="center" wrapText="1"/>
    </xf>
    <xf numFmtId="0" fontId="19" fillId="0" borderId="87" xfId="0" applyFont="1" applyBorder="1" applyAlignment="1">
      <alignment horizontal="center" vertical="center" wrapText="1"/>
    </xf>
    <xf numFmtId="0" fontId="19" fillId="0" borderId="88" xfId="0" applyFont="1" applyBorder="1" applyAlignment="1">
      <alignment horizontal="center" vertical="center"/>
    </xf>
    <xf numFmtId="0" fontId="19" fillId="0" borderId="83" xfId="0" applyFont="1" applyFill="1" applyBorder="1" applyAlignment="1">
      <alignment horizontal="left" wrapText="1"/>
    </xf>
    <xf numFmtId="0" fontId="19" fillId="0" borderId="86" xfId="0" applyFont="1" applyBorder="1" applyAlignment="1">
      <alignment horizontal="left" wrapText="1"/>
    </xf>
    <xf numFmtId="0" fontId="19" fillId="3" borderId="87" xfId="0" applyFont="1" applyFill="1" applyBorder="1" applyAlignment="1">
      <alignment horizontal="left" wrapText="1"/>
    </xf>
    <xf numFmtId="0" fontId="19" fillId="3" borderId="87" xfId="0" applyFont="1" applyFill="1" applyBorder="1" applyAlignment="1">
      <alignment horizontal="center" vertical="center" wrapText="1"/>
    </xf>
    <xf numFmtId="0" fontId="19" fillId="3" borderId="88" xfId="0" applyFont="1" applyFill="1" applyBorder="1" applyAlignment="1">
      <alignment horizontal="center" vertical="center" wrapText="1"/>
    </xf>
    <xf numFmtId="0" fontId="0" fillId="0" borderId="83" xfId="0" applyFont="1" applyBorder="1" applyAlignment="1">
      <alignment horizontal="left"/>
    </xf>
    <xf numFmtId="0" fontId="23" fillId="11" borderId="94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left" vertical="center" wrapText="1"/>
    </xf>
    <xf numFmtId="0" fontId="2" fillId="7" borderId="49" xfId="0" applyFont="1" applyFill="1" applyBorder="1" applyAlignment="1">
      <alignment horizontal="left" vertical="center" wrapText="1"/>
    </xf>
    <xf numFmtId="0" fontId="2" fillId="7" borderId="49" xfId="0" applyFont="1" applyFill="1" applyBorder="1" applyAlignment="1">
      <alignment horizontal="center" vertical="center" wrapText="1"/>
    </xf>
    <xf numFmtId="0" fontId="2" fillId="7" borderId="47" xfId="0" applyFont="1" applyFill="1" applyBorder="1" applyAlignment="1">
      <alignment horizontal="center" vertical="center" wrapText="1"/>
    </xf>
    <xf numFmtId="0" fontId="2" fillId="7" borderId="48" xfId="0" applyFont="1" applyFill="1" applyBorder="1" applyAlignment="1">
      <alignment horizontal="center" vertical="center"/>
    </xf>
    <xf numFmtId="0" fontId="19" fillId="0" borderId="84" xfId="0" applyFont="1" applyFill="1" applyBorder="1" applyAlignment="1">
      <alignment vertical="top" wrapText="1"/>
    </xf>
    <xf numFmtId="0" fontId="0" fillId="0" borderId="84" xfId="0" applyFont="1" applyFill="1" applyBorder="1" applyAlignment="1">
      <alignment horizontal="center" vertical="top" wrapText="1"/>
    </xf>
    <xf numFmtId="0" fontId="19" fillId="0" borderId="85" xfId="0" applyFont="1" applyBorder="1" applyAlignment="1">
      <alignment horizontal="center" vertical="top" wrapText="1"/>
    </xf>
    <xf numFmtId="0" fontId="19" fillId="0" borderId="86" xfId="0" applyFont="1" applyFill="1" applyBorder="1" applyAlignment="1">
      <alignment horizontal="center" vertical="center"/>
    </xf>
    <xf numFmtId="0" fontId="0" fillId="0" borderId="87" xfId="0" applyFont="1" applyBorder="1" applyAlignment="1">
      <alignment vertical="center" wrapText="1"/>
    </xf>
    <xf numFmtId="0" fontId="0" fillId="0" borderId="87" xfId="0" applyFont="1" applyBorder="1" applyAlignment="1">
      <alignment horizontal="center" vertical="center" wrapText="1"/>
    </xf>
    <xf numFmtId="0" fontId="19" fillId="0" borderId="76" xfId="0" applyFont="1" applyFill="1" applyBorder="1" applyAlignment="1">
      <alignment horizontal="center" vertical="center"/>
    </xf>
    <xf numFmtId="0" fontId="0" fillId="0" borderId="77" xfId="0" applyFont="1" applyBorder="1" applyAlignment="1">
      <alignment vertical="center" wrapText="1"/>
    </xf>
    <xf numFmtId="0" fontId="0" fillId="0" borderId="77" xfId="0" applyFont="1" applyBorder="1" applyAlignment="1">
      <alignment horizontal="center" vertical="center" wrapText="1"/>
    </xf>
    <xf numFmtId="0" fontId="19" fillId="0" borderId="83" xfId="0" applyFont="1" applyFill="1" applyBorder="1" applyAlignment="1">
      <alignment horizontal="center" vertical="center" wrapText="1"/>
    </xf>
    <xf numFmtId="0" fontId="0" fillId="0" borderId="84" xfId="0" applyFont="1" applyBorder="1" applyAlignment="1">
      <alignment vertical="center" wrapText="1"/>
    </xf>
    <xf numFmtId="0" fontId="0" fillId="0" borderId="84" xfId="0" applyFont="1" applyBorder="1" applyAlignment="1">
      <alignment horizontal="center" vertical="center" wrapText="1"/>
    </xf>
    <xf numFmtId="0" fontId="0" fillId="0" borderId="85" xfId="0" applyFont="1" applyBorder="1" applyAlignment="1">
      <alignment horizontal="center" vertical="center"/>
    </xf>
    <xf numFmtId="0" fontId="19" fillId="0" borderId="95" xfId="0" applyFont="1" applyFill="1" applyBorder="1" applyAlignment="1">
      <alignment horizontal="center" vertical="center"/>
    </xf>
    <xf numFmtId="0" fontId="0" fillId="0" borderId="96" xfId="0" applyFont="1" applyBorder="1" applyAlignment="1">
      <alignment horizontal="left" vertical="center" wrapText="1"/>
    </xf>
    <xf numFmtId="0" fontId="0" fillId="0" borderId="96" xfId="0" applyFont="1" applyBorder="1" applyAlignment="1">
      <alignment horizontal="center" vertical="center" wrapText="1"/>
    </xf>
    <xf numFmtId="0" fontId="0" fillId="0" borderId="97" xfId="0" applyFont="1" applyBorder="1" applyAlignment="1">
      <alignment horizontal="center" vertical="center"/>
    </xf>
    <xf numFmtId="0" fontId="19" fillId="0" borderId="98" xfId="0" applyFont="1" applyFill="1" applyBorder="1" applyAlignment="1">
      <alignment horizontal="center" vertical="center" wrapText="1"/>
    </xf>
    <xf numFmtId="0" fontId="10" fillId="0" borderId="99" xfId="0" applyFont="1" applyBorder="1" applyAlignment="1">
      <alignment vertical="center" wrapText="1"/>
    </xf>
    <xf numFmtId="0" fontId="0" fillId="0" borderId="99" xfId="0" applyFont="1" applyBorder="1" applyAlignment="1">
      <alignment horizontal="center" vertical="center" wrapText="1"/>
    </xf>
    <xf numFmtId="0" fontId="0" fillId="0" borderId="100" xfId="0" applyFont="1" applyBorder="1" applyAlignment="1">
      <alignment horizontal="center" vertical="center"/>
    </xf>
    <xf numFmtId="0" fontId="19" fillId="0" borderId="98" xfId="0" applyFont="1" applyFill="1" applyBorder="1" applyAlignment="1">
      <alignment horizontal="center" vertical="center"/>
    </xf>
    <xf numFmtId="0" fontId="19" fillId="0" borderId="99" xfId="0" applyFont="1" applyBorder="1" applyAlignment="1">
      <alignment wrapText="1"/>
    </xf>
    <xf numFmtId="0" fontId="0" fillId="3" borderId="100" xfId="0" applyFont="1" applyFill="1" applyBorder="1" applyAlignment="1">
      <alignment horizontal="center" vertical="center"/>
    </xf>
    <xf numFmtId="0" fontId="19" fillId="0" borderId="101" xfId="0" applyFont="1" applyFill="1" applyBorder="1" applyAlignment="1">
      <alignment horizontal="center" vertical="center"/>
    </xf>
    <xf numFmtId="0" fontId="19" fillId="0" borderId="102" xfId="0" applyFont="1" applyBorder="1" applyAlignment="1">
      <alignment wrapText="1"/>
    </xf>
    <xf numFmtId="0" fontId="0" fillId="0" borderId="102" xfId="0" applyFont="1" applyBorder="1" applyAlignment="1">
      <alignment horizontal="center" vertical="center" wrapText="1"/>
    </xf>
    <xf numFmtId="0" fontId="0" fillId="0" borderId="103" xfId="0" applyFont="1" applyBorder="1" applyAlignment="1">
      <alignment horizontal="center" vertical="center"/>
    </xf>
    <xf numFmtId="0" fontId="0" fillId="0" borderId="88" xfId="0" applyFont="1" applyBorder="1" applyAlignment="1">
      <alignment horizontal="center" vertical="center"/>
    </xf>
    <xf numFmtId="0" fontId="38" fillId="0" borderId="77" xfId="0" applyFont="1" applyBorder="1" applyAlignment="1">
      <alignment horizontal="center" vertical="center" wrapText="1"/>
    </xf>
    <xf numFmtId="0" fontId="0" fillId="0" borderId="78" xfId="0" applyFont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 wrapText="1"/>
    </xf>
    <xf numFmtId="0" fontId="19" fillId="0" borderId="83" xfId="0" applyFont="1" applyFill="1" applyBorder="1" applyAlignment="1">
      <alignment horizontal="center" vertical="center"/>
    </xf>
    <xf numFmtId="0" fontId="19" fillId="0" borderId="87" xfId="0" applyFont="1" applyFill="1" applyBorder="1" applyAlignment="1">
      <alignment vertical="center" wrapText="1"/>
    </xf>
    <xf numFmtId="0" fontId="0" fillId="0" borderId="87" xfId="0" applyFont="1" applyFill="1" applyBorder="1" applyAlignment="1">
      <alignment horizontal="center" vertical="center" wrapText="1"/>
    </xf>
    <xf numFmtId="0" fontId="40" fillId="0" borderId="77" xfId="0" applyFont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center" vertical="center" wrapText="1"/>
    </xf>
    <xf numFmtId="0" fontId="0" fillId="0" borderId="78" xfId="0" applyFont="1" applyFill="1" applyBorder="1" applyAlignment="1">
      <alignment horizontal="center" vertical="center" wrapText="1"/>
    </xf>
    <xf numFmtId="0" fontId="19" fillId="0" borderId="84" xfId="0" applyFont="1" applyBorder="1" applyAlignment="1">
      <alignment vertical="center" wrapText="1"/>
    </xf>
    <xf numFmtId="0" fontId="0" fillId="0" borderId="87" xfId="0" applyFont="1" applyBorder="1" applyAlignment="1">
      <alignment horizontal="left" vertical="center" wrapText="1"/>
    </xf>
    <xf numFmtId="0" fontId="19" fillId="0" borderId="86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0" fillId="0" borderId="87" xfId="0" applyFont="1" applyBorder="1" applyAlignment="1">
      <alignment horizontal="center" vertical="center" wrapText="1"/>
    </xf>
    <xf numFmtId="0" fontId="0" fillId="0" borderId="77" xfId="0" applyFont="1" applyBorder="1" applyAlignment="1">
      <alignment horizontal="left" vertical="center" wrapText="1"/>
    </xf>
    <xf numFmtId="0" fontId="0" fillId="0" borderId="77" xfId="0" applyFont="1" applyBorder="1" applyAlignment="1">
      <alignment horizontal="center" vertical="center" wrapText="1"/>
    </xf>
    <xf numFmtId="0" fontId="0" fillId="0" borderId="77" xfId="0" applyFont="1" applyBorder="1" applyAlignment="1">
      <alignment horizontal="left" vertical="center" wrapText="1"/>
    </xf>
    <xf numFmtId="0" fontId="19" fillId="0" borderId="86" xfId="0" applyFont="1" applyFill="1" applyBorder="1" applyAlignment="1">
      <alignment horizontal="center" vertical="center" wrapText="1"/>
    </xf>
    <xf numFmtId="0" fontId="0" fillId="3" borderId="87" xfId="0" applyFont="1" applyFill="1" applyBorder="1" applyAlignment="1">
      <alignment vertical="center" wrapText="1"/>
    </xf>
    <xf numFmtId="0" fontId="0" fillId="15" borderId="84" xfId="0" applyFont="1" applyFill="1" applyBorder="1" applyAlignment="1">
      <alignment vertical="center" wrapText="1"/>
    </xf>
    <xf numFmtId="0" fontId="0" fillId="15" borderId="84" xfId="0" applyFont="1" applyFill="1" applyBorder="1" applyAlignment="1">
      <alignment horizontal="center" vertical="center" wrapText="1"/>
    </xf>
    <xf numFmtId="0" fontId="0" fillId="15" borderId="85" xfId="0" applyFont="1" applyFill="1" applyBorder="1" applyAlignment="1">
      <alignment horizontal="center" vertical="center"/>
    </xf>
    <xf numFmtId="0" fontId="19" fillId="15" borderId="83" xfId="0" applyFont="1" applyFill="1" applyBorder="1" applyAlignment="1">
      <alignment horizontal="center" vertical="center"/>
    </xf>
    <xf numFmtId="0" fontId="19" fillId="11" borderId="89" xfId="0" applyFont="1" applyFill="1" applyBorder="1" applyAlignment="1">
      <alignment horizontal="left" vertical="center"/>
    </xf>
    <xf numFmtId="0" fontId="32" fillId="11" borderId="90" xfId="0" applyFont="1" applyFill="1" applyBorder="1" applyAlignment="1">
      <alignment vertical="center"/>
    </xf>
    <xf numFmtId="0" fontId="31" fillId="11" borderId="90" xfId="0" applyFont="1" applyFill="1" applyBorder="1" applyAlignment="1">
      <alignment horizontal="center" vertical="center"/>
    </xf>
    <xf numFmtId="0" fontId="0" fillId="0" borderId="92" xfId="0" applyFont="1" applyBorder="1" applyAlignment="1">
      <alignment horizontal="left"/>
    </xf>
    <xf numFmtId="0" fontId="0" fillId="0" borderId="89" xfId="0" applyFont="1" applyBorder="1" applyAlignment="1">
      <alignment horizontal="left"/>
    </xf>
    <xf numFmtId="0" fontId="32" fillId="0" borderId="90" xfId="0" applyFont="1" applyBorder="1" applyAlignment="1">
      <alignment vertical="center"/>
    </xf>
    <xf numFmtId="0" fontId="31" fillId="0" borderId="90" xfId="0" applyFont="1" applyBorder="1" applyAlignment="1">
      <alignment horizontal="center" vertical="center"/>
    </xf>
    <xf numFmtId="0" fontId="0" fillId="13" borderId="89" xfId="0" applyFont="1" applyFill="1" applyBorder="1"/>
    <xf numFmtId="0" fontId="32" fillId="13" borderId="90" xfId="0" applyFont="1" applyFill="1" applyBorder="1" applyAlignment="1">
      <alignment vertical="center"/>
    </xf>
    <xf numFmtId="0" fontId="31" fillId="13" borderId="90" xfId="0" applyFont="1" applyFill="1" applyBorder="1" applyAlignment="1">
      <alignment horizontal="center" vertical="center"/>
    </xf>
    <xf numFmtId="0" fontId="19" fillId="12" borderId="30" xfId="0" applyFont="1" applyFill="1" applyBorder="1" applyAlignment="1">
      <alignment horizontal="left" vertical="center"/>
    </xf>
    <xf numFmtId="0" fontId="19" fillId="0" borderId="91" xfId="0" applyFont="1" applyBorder="1" applyAlignment="1">
      <alignment horizontal="left" vertical="center"/>
    </xf>
    <xf numFmtId="0" fontId="19" fillId="0" borderId="104" xfId="0" applyFont="1" applyBorder="1" applyAlignment="1">
      <alignment horizontal="left" vertical="center" wrapText="1"/>
    </xf>
    <xf numFmtId="0" fontId="19" fillId="0" borderId="87" xfId="0" applyFont="1" applyBorder="1" applyAlignment="1">
      <alignment horizontal="center" vertical="center"/>
    </xf>
    <xf numFmtId="0" fontId="19" fillId="0" borderId="87" xfId="0" applyFont="1" applyBorder="1" applyAlignment="1">
      <alignment horizontal="left" vertical="center" wrapText="1"/>
    </xf>
    <xf numFmtId="0" fontId="32" fillId="11" borderId="90" xfId="0" applyFont="1" applyFill="1" applyBorder="1" applyAlignment="1">
      <alignment horizontal="center" vertical="center"/>
    </xf>
    <xf numFmtId="0" fontId="19" fillId="12" borderId="89" xfId="0" applyFont="1" applyFill="1" applyBorder="1" applyAlignment="1">
      <alignment horizontal="left" vertical="center"/>
    </xf>
    <xf numFmtId="0" fontId="23" fillId="12" borderId="90" xfId="0" applyFont="1" applyFill="1" applyBorder="1" applyAlignment="1">
      <alignment horizontal="left" vertical="center"/>
    </xf>
    <xf numFmtId="0" fontId="32" fillId="0" borderId="90" xfId="0" applyFont="1" applyBorder="1" applyAlignment="1">
      <alignment horizontal="center" vertical="center"/>
    </xf>
    <xf numFmtId="0" fontId="32" fillId="13" borderId="90" xfId="0" applyFont="1" applyFill="1" applyBorder="1" applyAlignment="1">
      <alignment horizontal="center" vertical="center"/>
    </xf>
    <xf numFmtId="0" fontId="23" fillId="12" borderId="93" xfId="0" applyFont="1" applyFill="1" applyBorder="1" applyAlignment="1">
      <alignment horizontal="left" vertical="center"/>
    </xf>
    <xf numFmtId="0" fontId="23" fillId="12" borderId="105" xfId="0" applyFont="1" applyFill="1" applyBorder="1" applyAlignment="1">
      <alignment horizontal="left" vertical="center"/>
    </xf>
    <xf numFmtId="0" fontId="23" fillId="12" borderId="49" xfId="0" applyFont="1" applyFill="1" applyBorder="1" applyAlignment="1">
      <alignment horizontal="left" vertical="center"/>
    </xf>
    <xf numFmtId="0" fontId="23" fillId="12" borderId="47" xfId="0" applyFont="1" applyFill="1" applyBorder="1" applyAlignment="1">
      <alignment horizontal="left" vertical="center"/>
    </xf>
    <xf numFmtId="0" fontId="23" fillId="12" borderId="106" xfId="0" applyFont="1" applyFill="1" applyBorder="1" applyAlignment="1">
      <alignment horizontal="left" vertical="center"/>
    </xf>
    <xf numFmtId="0" fontId="0" fillId="0" borderId="76" xfId="0" applyFont="1" applyFill="1" applyBorder="1" applyAlignment="1">
      <alignment horizontal="left" vertical="center"/>
    </xf>
    <xf numFmtId="0" fontId="19" fillId="0" borderId="77" xfId="0" applyFont="1" applyFill="1" applyBorder="1" applyAlignment="1">
      <alignment horizontal="left" vertical="center" wrapText="1"/>
    </xf>
    <xf numFmtId="0" fontId="19" fillId="0" borderId="77" xfId="1" applyFont="1" applyFill="1" applyBorder="1" applyAlignment="1">
      <alignment horizontal="center" vertical="center" wrapText="1"/>
    </xf>
    <xf numFmtId="0" fontId="41" fillId="14" borderId="34" xfId="0" applyFont="1" applyFill="1" applyBorder="1" applyAlignment="1">
      <alignment horizontal="center"/>
    </xf>
    <xf numFmtId="0" fontId="23" fillId="3" borderId="87" xfId="0" applyFont="1" applyFill="1" applyBorder="1" applyAlignment="1">
      <alignment horizontal="center" vertical="center"/>
    </xf>
    <xf numFmtId="0" fontId="19" fillId="0" borderId="80" xfId="1" applyFont="1" applyFill="1" applyBorder="1" applyAlignment="1">
      <alignment horizontal="center" vertical="center" wrapText="1"/>
    </xf>
  </cellXfs>
  <cellStyles count="4">
    <cellStyle name="Excel Built-in Normal" xfId="2" xr:uid="{00000000-0005-0000-0000-000000000000}"/>
    <cellStyle name="Normal 2" xfId="3" xr:uid="{00000000-0005-0000-0000-000001000000}"/>
    <cellStyle name="Normale" xfId="0" builtinId="0"/>
    <cellStyle name="Normale 4" xfId="1" xr:uid="{00000000-0005-0000-0000-000001000000}"/>
  </cellStyles>
  <dxfs count="0"/>
  <tableStyles count="0" defaultTableStyle="TableStyleMedium2" defaultPivotStyle="PivotStyleLight16"/>
  <colors>
    <mruColors>
      <color rgb="FFCCCCFF"/>
      <color rgb="FFFFFFCC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3"/>
  <sheetViews>
    <sheetView zoomScaleNormal="100" workbookViewId="0">
      <selection activeCell="J42" sqref="J42"/>
    </sheetView>
  </sheetViews>
  <sheetFormatPr defaultColWidth="8.7265625" defaultRowHeight="12" x14ac:dyDescent="0.3"/>
  <cols>
    <col min="1" max="1" width="4.1796875" style="117" customWidth="1"/>
    <col min="2" max="2" width="39.81640625" style="118" customWidth="1"/>
    <col min="3" max="3" width="10.453125" style="119" customWidth="1"/>
    <col min="4" max="4" width="4.453125" style="117" bestFit="1" customWidth="1"/>
    <col min="5" max="5" width="4.453125" style="277" customWidth="1"/>
    <col min="6" max="6" width="6.26953125" style="117" customWidth="1"/>
    <col min="7" max="7" width="7.453125" style="119" customWidth="1"/>
    <col min="8" max="8" width="7.1796875" style="120" customWidth="1"/>
    <col min="9" max="9" width="31" style="117" customWidth="1"/>
    <col min="10" max="10" width="20.1796875" style="117" customWidth="1"/>
    <col min="11" max="12" width="8.7265625" style="29" customWidth="1"/>
    <col min="13" max="16384" width="8.7265625" style="29"/>
  </cols>
  <sheetData>
    <row r="1" spans="1:11" ht="12.5" thickBot="1" x14ac:dyDescent="0.35"/>
    <row r="2" spans="1:11" ht="42" customHeight="1" thickBot="1" x14ac:dyDescent="0.35">
      <c r="B2" s="114" t="s">
        <v>265</v>
      </c>
      <c r="C2" s="122" t="s">
        <v>305</v>
      </c>
      <c r="D2" s="123" t="s">
        <v>256</v>
      </c>
      <c r="E2" s="123" t="s">
        <v>353</v>
      </c>
      <c r="F2" s="122" t="s">
        <v>258</v>
      </c>
      <c r="G2" s="122" t="s">
        <v>257</v>
      </c>
      <c r="H2" s="92" t="s">
        <v>259</v>
      </c>
      <c r="K2" s="293"/>
    </row>
    <row r="3" spans="1:11" s="36" customFormat="1" ht="13" customHeight="1" x14ac:dyDescent="0.35">
      <c r="A3" s="124"/>
      <c r="B3" s="344" t="s">
        <v>270</v>
      </c>
      <c r="C3" s="345"/>
      <c r="D3" s="345"/>
      <c r="E3" s="345"/>
      <c r="F3" s="345"/>
      <c r="G3" s="345"/>
      <c r="H3" s="346"/>
      <c r="I3" s="124"/>
      <c r="J3" s="124"/>
    </row>
    <row r="4" spans="1:11" s="36" customFormat="1" ht="13" customHeight="1" x14ac:dyDescent="0.35">
      <c r="A4" s="124"/>
      <c r="B4" s="347" t="s">
        <v>267</v>
      </c>
      <c r="C4" s="348"/>
      <c r="D4" s="348"/>
      <c r="E4" s="348"/>
      <c r="F4" s="348"/>
      <c r="G4" s="348"/>
      <c r="H4" s="349"/>
      <c r="I4" s="124"/>
      <c r="J4" s="124"/>
    </row>
    <row r="5" spans="1:11" s="36" customFormat="1" ht="13" customHeight="1" x14ac:dyDescent="0.35">
      <c r="A5" s="291"/>
      <c r="B5" s="292" t="s">
        <v>360</v>
      </c>
      <c r="C5" s="271"/>
      <c r="D5" s="271"/>
      <c r="E5" s="271"/>
      <c r="F5" s="271"/>
      <c r="G5" s="271"/>
      <c r="H5" s="272"/>
      <c r="I5" s="280"/>
      <c r="J5" s="124"/>
    </row>
    <row r="6" spans="1:11" s="36" customFormat="1" ht="13" customHeight="1" x14ac:dyDescent="0.35">
      <c r="A6" s="124"/>
      <c r="B6" s="266" t="s">
        <v>105</v>
      </c>
      <c r="C6" s="112" t="s">
        <v>5</v>
      </c>
      <c r="D6" s="112">
        <v>9</v>
      </c>
      <c r="E6" s="276" t="s">
        <v>354</v>
      </c>
      <c r="F6" s="112" t="s">
        <v>2</v>
      </c>
      <c r="G6" s="112" t="s">
        <v>109</v>
      </c>
      <c r="H6" s="136">
        <v>1</v>
      </c>
      <c r="I6" s="350"/>
      <c r="J6" s="124"/>
    </row>
    <row r="7" spans="1:11" s="36" customFormat="1" ht="13" customHeight="1" x14ac:dyDescent="0.35">
      <c r="A7" s="124"/>
      <c r="B7" s="266" t="s">
        <v>1</v>
      </c>
      <c r="C7" s="112" t="s">
        <v>5</v>
      </c>
      <c r="D7" s="112">
        <v>1</v>
      </c>
      <c r="E7" s="276" t="s">
        <v>354</v>
      </c>
      <c r="F7" s="112" t="s">
        <v>25</v>
      </c>
      <c r="G7" s="112"/>
      <c r="H7" s="136"/>
      <c r="I7" s="350"/>
      <c r="J7" s="124"/>
    </row>
    <row r="8" spans="1:11" s="36" customFormat="1" x14ac:dyDescent="0.35">
      <c r="A8" s="124"/>
      <c r="B8" s="266" t="s">
        <v>252</v>
      </c>
      <c r="C8" s="112" t="s">
        <v>6</v>
      </c>
      <c r="D8" s="112">
        <v>9</v>
      </c>
      <c r="E8" s="276" t="s">
        <v>354</v>
      </c>
      <c r="F8" s="112" t="s">
        <v>2</v>
      </c>
      <c r="G8" s="112" t="s">
        <v>107</v>
      </c>
      <c r="H8" s="136" t="s">
        <v>240</v>
      </c>
      <c r="I8" s="125"/>
      <c r="J8" s="124"/>
    </row>
    <row r="9" spans="1:11" s="36" customFormat="1" ht="12.5" thickBot="1" x14ac:dyDescent="0.4">
      <c r="A9" s="124"/>
      <c r="B9" s="266" t="s">
        <v>253</v>
      </c>
      <c r="C9" s="116" t="s">
        <v>22</v>
      </c>
      <c r="D9" s="126">
        <v>9</v>
      </c>
      <c r="E9" s="276" t="s">
        <v>354</v>
      </c>
      <c r="F9" s="112" t="s">
        <v>26</v>
      </c>
      <c r="G9" s="112" t="s">
        <v>111</v>
      </c>
      <c r="H9" s="136" t="s">
        <v>241</v>
      </c>
      <c r="I9" s="125"/>
      <c r="J9" s="124"/>
    </row>
    <row r="10" spans="1:11" s="36" customFormat="1" ht="13" customHeight="1" thickTop="1" x14ac:dyDescent="0.35">
      <c r="A10" s="124"/>
      <c r="B10" s="137" t="s">
        <v>272</v>
      </c>
      <c r="C10" s="127"/>
      <c r="D10" s="133">
        <f>SUM(D6:D9)</f>
        <v>28</v>
      </c>
      <c r="E10" s="278"/>
      <c r="F10" s="128"/>
      <c r="G10" s="112"/>
      <c r="H10" s="136"/>
      <c r="I10" s="124"/>
      <c r="J10" s="124"/>
    </row>
    <row r="11" spans="1:11" s="36" customFormat="1" ht="13" customHeight="1" x14ac:dyDescent="0.35">
      <c r="A11" s="124"/>
      <c r="B11" s="341" t="s">
        <v>268</v>
      </c>
      <c r="C11" s="342"/>
      <c r="D11" s="342"/>
      <c r="E11" s="342"/>
      <c r="F11" s="342"/>
      <c r="G11" s="342"/>
      <c r="H11" s="343"/>
      <c r="I11" s="124"/>
      <c r="J11" s="124"/>
    </row>
    <row r="12" spans="1:11" s="36" customFormat="1" ht="13" customHeight="1" x14ac:dyDescent="0.35">
      <c r="A12" s="124"/>
      <c r="B12" s="353" t="s">
        <v>298</v>
      </c>
      <c r="C12" s="112" t="s">
        <v>27</v>
      </c>
      <c r="D12" s="112">
        <v>1</v>
      </c>
      <c r="E12" s="276" t="s">
        <v>354</v>
      </c>
      <c r="F12" s="112" t="s">
        <v>13</v>
      </c>
      <c r="G12" s="112"/>
      <c r="H12" s="352" t="s">
        <v>23</v>
      </c>
      <c r="I12" s="125"/>
      <c r="J12" s="124"/>
    </row>
    <row r="13" spans="1:11" s="36" customFormat="1" ht="13" customHeight="1" x14ac:dyDescent="0.35">
      <c r="A13" s="124"/>
      <c r="B13" s="353"/>
      <c r="C13" s="112" t="s">
        <v>7</v>
      </c>
      <c r="D13" s="112">
        <v>9</v>
      </c>
      <c r="E13" s="276" t="s">
        <v>354</v>
      </c>
      <c r="F13" s="112" t="s">
        <v>2</v>
      </c>
      <c r="G13" s="112" t="s">
        <v>113</v>
      </c>
      <c r="H13" s="352"/>
      <c r="I13" s="125"/>
      <c r="J13" s="124"/>
    </row>
    <row r="14" spans="1:11" s="36" customFormat="1" ht="24" x14ac:dyDescent="0.35">
      <c r="A14" s="124"/>
      <c r="B14" s="266" t="s">
        <v>299</v>
      </c>
      <c r="C14" s="116" t="s">
        <v>7</v>
      </c>
      <c r="D14" s="81">
        <v>8</v>
      </c>
      <c r="E14" s="283" t="s">
        <v>354</v>
      </c>
      <c r="F14" s="112" t="s">
        <v>2</v>
      </c>
      <c r="G14" s="112" t="s">
        <v>113</v>
      </c>
      <c r="H14" s="136" t="s">
        <v>24</v>
      </c>
      <c r="I14" s="115"/>
      <c r="J14" s="124"/>
    </row>
    <row r="15" spans="1:11" s="36" customFormat="1" x14ac:dyDescent="0.35">
      <c r="A15" s="124"/>
      <c r="B15" s="266" t="s">
        <v>254</v>
      </c>
      <c r="C15" s="112" t="s">
        <v>3</v>
      </c>
      <c r="D15" s="112">
        <v>6</v>
      </c>
      <c r="E15" s="276" t="s">
        <v>354</v>
      </c>
      <c r="F15" s="112" t="s">
        <v>2</v>
      </c>
      <c r="G15" s="112" t="s">
        <v>114</v>
      </c>
      <c r="H15" s="136" t="s">
        <v>242</v>
      </c>
      <c r="I15" s="125"/>
      <c r="J15" s="124"/>
    </row>
    <row r="16" spans="1:11" s="36" customFormat="1" ht="12.5" thickBot="1" x14ac:dyDescent="0.4">
      <c r="A16" s="124"/>
      <c r="B16" s="266" t="s">
        <v>255</v>
      </c>
      <c r="C16" s="112" t="s">
        <v>4</v>
      </c>
      <c r="D16" s="82">
        <v>6</v>
      </c>
      <c r="E16" s="284" t="s">
        <v>354</v>
      </c>
      <c r="F16" s="112" t="s">
        <v>2</v>
      </c>
      <c r="G16" s="112" t="s">
        <v>114</v>
      </c>
      <c r="H16" s="136" t="s">
        <v>243</v>
      </c>
      <c r="I16" s="125"/>
      <c r="J16" s="124"/>
    </row>
    <row r="17" spans="1:10" s="36" customFormat="1" ht="13" customHeight="1" thickTop="1" thickBot="1" x14ac:dyDescent="0.4">
      <c r="A17" s="124"/>
      <c r="B17" s="140" t="s">
        <v>273</v>
      </c>
      <c r="C17" s="127"/>
      <c r="D17" s="134">
        <f>SUM(D12:D16)</f>
        <v>30</v>
      </c>
      <c r="E17" s="285"/>
      <c r="F17" s="128"/>
      <c r="G17" s="112"/>
      <c r="H17" s="141"/>
      <c r="I17" s="124"/>
      <c r="J17" s="124"/>
    </row>
    <row r="18" spans="1:10" s="36" customFormat="1" ht="13" customHeight="1" thickTop="1" x14ac:dyDescent="0.35">
      <c r="A18" s="124"/>
      <c r="B18" s="140" t="s">
        <v>274</v>
      </c>
      <c r="C18" s="127"/>
      <c r="D18" s="133">
        <f>SUM(D17+D10)</f>
        <v>58</v>
      </c>
      <c r="E18" s="278"/>
      <c r="F18" s="128"/>
      <c r="G18" s="112"/>
      <c r="H18" s="141"/>
      <c r="I18" s="124"/>
      <c r="J18" s="124"/>
    </row>
    <row r="19" spans="1:10" s="36" customFormat="1" ht="13" customHeight="1" x14ac:dyDescent="0.35">
      <c r="A19" s="124"/>
      <c r="B19" s="341" t="s">
        <v>269</v>
      </c>
      <c r="C19" s="342"/>
      <c r="D19" s="342"/>
      <c r="E19" s="342"/>
      <c r="F19" s="342"/>
      <c r="G19" s="342"/>
      <c r="H19" s="343"/>
      <c r="I19" s="124"/>
      <c r="J19" s="124"/>
    </row>
    <row r="20" spans="1:10" s="36" customFormat="1" ht="13" customHeight="1" x14ac:dyDescent="0.35">
      <c r="A20" s="124"/>
      <c r="B20" s="347" t="s">
        <v>267</v>
      </c>
      <c r="C20" s="348"/>
      <c r="D20" s="348"/>
      <c r="E20" s="348"/>
      <c r="F20" s="348"/>
      <c r="G20" s="348"/>
      <c r="H20" s="349"/>
      <c r="I20" s="124"/>
      <c r="J20" s="124"/>
    </row>
    <row r="21" spans="1:10" s="36" customFormat="1" ht="13" customHeight="1" x14ac:dyDescent="0.35">
      <c r="A21" s="124"/>
      <c r="B21" s="265" t="s">
        <v>301</v>
      </c>
      <c r="C21" s="81" t="s">
        <v>17</v>
      </c>
      <c r="D21" s="112">
        <v>9</v>
      </c>
      <c r="E21" s="276" t="s">
        <v>354</v>
      </c>
      <c r="F21" s="112" t="s">
        <v>26</v>
      </c>
      <c r="G21" s="112" t="s">
        <v>116</v>
      </c>
      <c r="H21" s="136">
        <v>5</v>
      </c>
      <c r="I21" s="124"/>
      <c r="J21" s="124"/>
    </row>
    <row r="22" spans="1:10" s="36" customFormat="1" x14ac:dyDescent="0.35">
      <c r="A22" s="124"/>
      <c r="B22" s="267" t="s">
        <v>309</v>
      </c>
      <c r="C22" s="81" t="s">
        <v>15</v>
      </c>
      <c r="D22" s="112">
        <v>6</v>
      </c>
      <c r="E22" s="276" t="s">
        <v>355</v>
      </c>
      <c r="F22" s="112" t="s">
        <v>26</v>
      </c>
      <c r="G22" s="112" t="s">
        <v>118</v>
      </c>
      <c r="H22" s="136">
        <v>6</v>
      </c>
      <c r="I22" s="115"/>
      <c r="J22" s="124"/>
    </row>
    <row r="23" spans="1:10" s="36" customFormat="1" x14ac:dyDescent="0.35">
      <c r="A23" s="124"/>
      <c r="B23" s="265" t="s">
        <v>246</v>
      </c>
      <c r="C23" s="116" t="s">
        <v>16</v>
      </c>
      <c r="D23" s="112">
        <v>6</v>
      </c>
      <c r="E23" s="276" t="s">
        <v>354</v>
      </c>
      <c r="F23" s="112" t="s">
        <v>26</v>
      </c>
      <c r="G23" s="112" t="s">
        <v>116</v>
      </c>
      <c r="H23" s="136">
        <v>7</v>
      </c>
      <c r="I23" s="124"/>
      <c r="J23" s="124"/>
    </row>
    <row r="24" spans="1:10" s="36" customFormat="1" ht="13" customHeight="1" x14ac:dyDescent="0.35">
      <c r="A24" s="124"/>
      <c r="B24" s="265" t="s">
        <v>300</v>
      </c>
      <c r="C24" s="116" t="s">
        <v>20</v>
      </c>
      <c r="D24" s="112">
        <v>9</v>
      </c>
      <c r="E24" s="276" t="s">
        <v>354</v>
      </c>
      <c r="F24" s="112" t="s">
        <v>26</v>
      </c>
      <c r="G24" s="112" t="s">
        <v>116</v>
      </c>
      <c r="H24" s="136">
        <v>8</v>
      </c>
      <c r="I24" s="124"/>
      <c r="J24" s="124"/>
    </row>
    <row r="25" spans="1:10" s="36" customFormat="1" ht="13" customHeight="1" thickBot="1" x14ac:dyDescent="0.4">
      <c r="A25" s="124"/>
      <c r="B25" s="75" t="s">
        <v>308</v>
      </c>
      <c r="C25" s="116"/>
      <c r="D25" s="82">
        <v>3</v>
      </c>
      <c r="E25" s="284" t="s">
        <v>357</v>
      </c>
      <c r="F25" s="112" t="s">
        <v>25</v>
      </c>
      <c r="G25" s="112"/>
      <c r="H25" s="136"/>
      <c r="I25" s="124"/>
      <c r="J25" s="124"/>
    </row>
    <row r="26" spans="1:10" s="36" customFormat="1" ht="13" customHeight="1" thickTop="1" x14ac:dyDescent="0.35">
      <c r="A26" s="124"/>
      <c r="B26" s="137" t="s">
        <v>272</v>
      </c>
      <c r="C26" s="127"/>
      <c r="D26" s="133">
        <f>SUM(D21:D25)</f>
        <v>33</v>
      </c>
      <c r="E26" s="278"/>
      <c r="F26" s="128"/>
      <c r="G26" s="112"/>
      <c r="H26" s="136"/>
      <c r="I26" s="124"/>
      <c r="J26" s="124"/>
    </row>
    <row r="27" spans="1:10" s="36" customFormat="1" ht="13" customHeight="1" x14ac:dyDescent="0.35">
      <c r="A27" s="124"/>
      <c r="B27" s="341" t="s">
        <v>268</v>
      </c>
      <c r="C27" s="342"/>
      <c r="D27" s="342"/>
      <c r="E27" s="342"/>
      <c r="F27" s="342"/>
      <c r="G27" s="342"/>
      <c r="H27" s="343"/>
      <c r="I27" s="124"/>
      <c r="J27" s="124"/>
    </row>
    <row r="28" spans="1:10" s="36" customFormat="1" ht="61.5" customHeight="1" x14ac:dyDescent="0.35">
      <c r="A28" s="124"/>
      <c r="B28" s="265" t="s">
        <v>97</v>
      </c>
      <c r="C28" s="81" t="s">
        <v>19</v>
      </c>
      <c r="D28" s="112">
        <v>8</v>
      </c>
      <c r="E28" s="276" t="s">
        <v>354</v>
      </c>
      <c r="F28" s="112" t="s">
        <v>26</v>
      </c>
      <c r="G28" s="112" t="s">
        <v>116</v>
      </c>
      <c r="H28" s="136">
        <v>9</v>
      </c>
      <c r="I28" s="115"/>
      <c r="J28" s="124"/>
    </row>
    <row r="29" spans="1:10" s="36" customFormat="1" ht="31.5" customHeight="1" x14ac:dyDescent="0.35">
      <c r="A29" s="250"/>
      <c r="B29" s="268" t="s">
        <v>333</v>
      </c>
      <c r="C29" s="81" t="s">
        <v>122</v>
      </c>
      <c r="D29" s="112">
        <v>6</v>
      </c>
      <c r="E29" s="283" t="s">
        <v>356</v>
      </c>
      <c r="F29" s="112" t="s">
        <v>26</v>
      </c>
      <c r="G29" s="112" t="s">
        <v>118</v>
      </c>
      <c r="H29" s="136">
        <v>10</v>
      </c>
      <c r="I29" s="124"/>
      <c r="J29" s="124"/>
    </row>
    <row r="30" spans="1:10" s="36" customFormat="1" ht="13" customHeight="1" x14ac:dyDescent="0.35">
      <c r="A30" s="124"/>
      <c r="B30" s="265" t="s">
        <v>96</v>
      </c>
      <c r="C30" s="116" t="s">
        <v>33</v>
      </c>
      <c r="D30" s="112">
        <v>10</v>
      </c>
      <c r="E30" s="276" t="s">
        <v>354</v>
      </c>
      <c r="F30" s="112" t="s">
        <v>26</v>
      </c>
      <c r="G30" s="112" t="s">
        <v>116</v>
      </c>
      <c r="H30" s="136">
        <v>11</v>
      </c>
      <c r="I30" s="124"/>
      <c r="J30" s="124"/>
    </row>
    <row r="31" spans="1:10" s="36" customFormat="1" ht="13" customHeight="1" thickBot="1" x14ac:dyDescent="0.4">
      <c r="A31" s="124"/>
      <c r="B31" s="75" t="s">
        <v>284</v>
      </c>
      <c r="C31" s="116"/>
      <c r="D31" s="82">
        <v>4</v>
      </c>
      <c r="E31" s="284"/>
      <c r="F31" s="112" t="s">
        <v>25</v>
      </c>
      <c r="G31" s="112"/>
      <c r="H31" s="136"/>
      <c r="I31" s="124"/>
      <c r="J31" s="124"/>
    </row>
    <row r="32" spans="1:10" s="36" customFormat="1" ht="13" customHeight="1" thickTop="1" thickBot="1" x14ac:dyDescent="0.4">
      <c r="A32" s="124"/>
      <c r="B32" s="140" t="s">
        <v>273</v>
      </c>
      <c r="C32" s="127"/>
      <c r="D32" s="134">
        <f>SUM(D28:D31)</f>
        <v>28</v>
      </c>
      <c r="E32" s="285"/>
      <c r="F32" s="128"/>
      <c r="G32" s="112"/>
      <c r="H32" s="136"/>
      <c r="I32" s="124"/>
      <c r="J32" s="124"/>
    </row>
    <row r="33" spans="1:18" s="36" customFormat="1" ht="13" customHeight="1" thickTop="1" x14ac:dyDescent="0.35">
      <c r="A33" s="124"/>
      <c r="B33" s="140" t="s">
        <v>275</v>
      </c>
      <c r="C33" s="88"/>
      <c r="D33" s="133">
        <f>D26+D32</f>
        <v>61</v>
      </c>
      <c r="E33" s="278"/>
      <c r="F33" s="128"/>
      <c r="G33" s="112"/>
      <c r="H33" s="136"/>
      <c r="I33" s="124"/>
      <c r="J33" s="124"/>
    </row>
    <row r="34" spans="1:18" s="36" customFormat="1" ht="13" customHeight="1" x14ac:dyDescent="0.35">
      <c r="A34" s="124"/>
      <c r="B34" s="341" t="s">
        <v>271</v>
      </c>
      <c r="C34" s="342"/>
      <c r="D34" s="342"/>
      <c r="E34" s="342"/>
      <c r="F34" s="342"/>
      <c r="G34" s="342"/>
      <c r="H34" s="343"/>
      <c r="I34" s="124"/>
      <c r="J34" s="124"/>
    </row>
    <row r="35" spans="1:18" s="36" customFormat="1" ht="13" customHeight="1" x14ac:dyDescent="0.35">
      <c r="A35" s="124"/>
      <c r="B35" s="347" t="s">
        <v>267</v>
      </c>
      <c r="C35" s="348"/>
      <c r="D35" s="348"/>
      <c r="E35" s="348"/>
      <c r="F35" s="348"/>
      <c r="G35" s="348"/>
      <c r="H35" s="349"/>
      <c r="I35" s="124"/>
      <c r="J35" s="124"/>
    </row>
    <row r="36" spans="1:18" s="36" customFormat="1" ht="13" customHeight="1" x14ac:dyDescent="0.35">
      <c r="A36" s="124"/>
      <c r="B36" s="351" t="s">
        <v>11</v>
      </c>
      <c r="C36" s="81" t="s">
        <v>125</v>
      </c>
      <c r="D36" s="112">
        <v>3</v>
      </c>
      <c r="E36" s="354" t="s">
        <v>358</v>
      </c>
      <c r="F36" s="112" t="s">
        <v>26</v>
      </c>
      <c r="G36" s="112" t="s">
        <v>118</v>
      </c>
      <c r="H36" s="352">
        <v>12</v>
      </c>
      <c r="I36" s="115"/>
      <c r="J36" s="124"/>
    </row>
    <row r="37" spans="1:18" s="36" customFormat="1" ht="13" customHeight="1" x14ac:dyDescent="0.35">
      <c r="A37" s="124"/>
      <c r="B37" s="351"/>
      <c r="C37" s="81" t="s">
        <v>10</v>
      </c>
      <c r="D37" s="112">
        <v>3</v>
      </c>
      <c r="E37" s="355"/>
      <c r="F37" s="112" t="s">
        <v>13</v>
      </c>
      <c r="G37" s="112"/>
      <c r="H37" s="352"/>
      <c r="I37" s="124"/>
      <c r="J37" s="124"/>
    </row>
    <row r="38" spans="1:18" s="36" customFormat="1" ht="13" customHeight="1" x14ac:dyDescent="0.35">
      <c r="A38" s="124"/>
      <c r="B38" s="265" t="s">
        <v>302</v>
      </c>
      <c r="C38" s="81" t="s">
        <v>18</v>
      </c>
      <c r="D38" s="112">
        <v>10</v>
      </c>
      <c r="E38" s="276" t="s">
        <v>354</v>
      </c>
      <c r="F38" s="112" t="s">
        <v>26</v>
      </c>
      <c r="G38" s="112" t="s">
        <v>116</v>
      </c>
      <c r="H38" s="136">
        <v>13</v>
      </c>
      <c r="I38" s="124"/>
      <c r="J38" s="124"/>
    </row>
    <row r="39" spans="1:18" s="32" customFormat="1" ht="38.5" customHeight="1" x14ac:dyDescent="0.35">
      <c r="A39" s="121"/>
      <c r="B39" s="255" t="s">
        <v>339</v>
      </c>
      <c r="C39" s="224" t="s">
        <v>130</v>
      </c>
      <c r="D39" s="225">
        <v>6</v>
      </c>
      <c r="E39" s="282" t="s">
        <v>354</v>
      </c>
      <c r="F39" s="40" t="s">
        <v>26</v>
      </c>
      <c r="G39" s="40" t="s">
        <v>111</v>
      </c>
      <c r="H39" s="226">
        <v>14</v>
      </c>
      <c r="I39" s="115"/>
      <c r="J39" s="121"/>
    </row>
    <row r="40" spans="1:18" s="36" customFormat="1" ht="48" x14ac:dyDescent="0.35">
      <c r="A40" s="124"/>
      <c r="B40" s="255" t="s">
        <v>351</v>
      </c>
      <c r="C40" s="224" t="s">
        <v>345</v>
      </c>
      <c r="D40" s="257" t="s">
        <v>348</v>
      </c>
      <c r="E40" s="282" t="s">
        <v>354</v>
      </c>
      <c r="F40" s="252" t="s">
        <v>13</v>
      </c>
      <c r="G40" s="252"/>
      <c r="H40" s="259">
        <v>15</v>
      </c>
      <c r="I40" s="131"/>
      <c r="J40" s="124"/>
      <c r="N40" s="264"/>
      <c r="O40" s="262"/>
      <c r="P40" s="263"/>
      <c r="Q40" s="263"/>
      <c r="R40" s="263"/>
    </row>
    <row r="41" spans="1:18" s="36" customFormat="1" ht="47.15" customHeight="1" thickBot="1" x14ac:dyDescent="0.4">
      <c r="A41" s="124"/>
      <c r="B41" s="223" t="s">
        <v>340</v>
      </c>
      <c r="C41" s="224" t="s">
        <v>338</v>
      </c>
      <c r="D41" s="227">
        <v>6</v>
      </c>
      <c r="E41" s="286" t="s">
        <v>354</v>
      </c>
      <c r="F41" s="40" t="s">
        <v>13</v>
      </c>
      <c r="G41" s="40"/>
      <c r="H41" s="226">
        <v>16</v>
      </c>
      <c r="I41" s="130"/>
      <c r="J41" s="115"/>
    </row>
    <row r="42" spans="1:18" s="36" customFormat="1" ht="13" customHeight="1" thickTop="1" x14ac:dyDescent="0.35">
      <c r="A42" s="124"/>
      <c r="B42" s="228" t="s">
        <v>272</v>
      </c>
      <c r="C42" s="229"/>
      <c r="D42" s="230">
        <f>SUM(D36:D41)</f>
        <v>28</v>
      </c>
      <c r="E42" s="279"/>
      <c r="F42" s="231"/>
      <c r="G42" s="40"/>
      <c r="H42" s="226"/>
      <c r="I42" s="131"/>
      <c r="J42" s="124"/>
    </row>
    <row r="43" spans="1:18" s="36" customFormat="1" ht="13" customHeight="1" x14ac:dyDescent="0.35">
      <c r="A43" s="124"/>
      <c r="B43" s="338" t="s">
        <v>268</v>
      </c>
      <c r="C43" s="339"/>
      <c r="D43" s="339"/>
      <c r="E43" s="339"/>
      <c r="F43" s="339"/>
      <c r="G43" s="339"/>
      <c r="H43" s="340"/>
      <c r="I43" s="131"/>
      <c r="J43" s="124"/>
    </row>
    <row r="44" spans="1:18" s="36" customFormat="1" ht="48" x14ac:dyDescent="0.35">
      <c r="A44" s="124"/>
      <c r="B44" s="265" t="s">
        <v>344</v>
      </c>
      <c r="C44" s="225" t="s">
        <v>343</v>
      </c>
      <c r="D44" s="257">
        <v>6</v>
      </c>
      <c r="E44" s="282" t="s">
        <v>359</v>
      </c>
      <c r="F44" s="252" t="s">
        <v>26</v>
      </c>
      <c r="G44" s="252" t="s">
        <v>111</v>
      </c>
      <c r="H44" s="258">
        <v>17</v>
      </c>
      <c r="I44" s="124"/>
      <c r="J44" s="115"/>
      <c r="N44" s="262"/>
      <c r="O44" s="263"/>
      <c r="P44" s="263"/>
      <c r="Q44" s="263"/>
      <c r="R44" s="262"/>
    </row>
    <row r="45" spans="1:18" s="36" customFormat="1" ht="48" x14ac:dyDescent="0.35">
      <c r="A45" s="124"/>
      <c r="B45" s="223" t="s">
        <v>341</v>
      </c>
      <c r="C45" s="225" t="s">
        <v>342</v>
      </c>
      <c r="D45" s="40">
        <v>6</v>
      </c>
      <c r="E45" s="281" t="s">
        <v>354</v>
      </c>
      <c r="F45" s="40" t="s">
        <v>13</v>
      </c>
      <c r="G45" s="40"/>
      <c r="H45" s="226">
        <v>18</v>
      </c>
      <c r="I45" s="131"/>
      <c r="J45" s="216"/>
    </row>
    <row r="46" spans="1:18" s="36" customFormat="1" x14ac:dyDescent="0.35">
      <c r="A46" s="124"/>
      <c r="B46" s="223" t="s">
        <v>304</v>
      </c>
      <c r="C46" s="112"/>
      <c r="D46" s="112">
        <v>6</v>
      </c>
      <c r="E46" s="276"/>
      <c r="F46" s="112" t="s">
        <v>14</v>
      </c>
      <c r="G46" s="112"/>
      <c r="H46" s="136">
        <v>19</v>
      </c>
      <c r="I46" s="124"/>
      <c r="J46" s="124"/>
    </row>
    <row r="47" spans="1:18" s="36" customFormat="1" ht="24" x14ac:dyDescent="0.35">
      <c r="A47" s="124"/>
      <c r="B47" s="223" t="s">
        <v>329</v>
      </c>
      <c r="C47" s="112"/>
      <c r="D47" s="112">
        <v>6</v>
      </c>
      <c r="E47" s="276"/>
      <c r="F47" s="112" t="s">
        <v>14</v>
      </c>
      <c r="G47" s="112"/>
      <c r="H47" s="136">
        <v>20</v>
      </c>
      <c r="I47" s="131"/>
      <c r="J47" s="215"/>
    </row>
    <row r="48" spans="1:18" s="36" customFormat="1" ht="13" customHeight="1" x14ac:dyDescent="0.35">
      <c r="A48" s="124"/>
      <c r="B48" s="75" t="s">
        <v>306</v>
      </c>
      <c r="C48" s="112"/>
      <c r="D48" s="112">
        <v>3</v>
      </c>
      <c r="E48" s="276"/>
      <c r="F48" s="112" t="s">
        <v>28</v>
      </c>
      <c r="G48" s="112"/>
      <c r="H48" s="136"/>
      <c r="I48" s="132"/>
      <c r="J48" s="124"/>
    </row>
    <row r="49" spans="1:10" s="36" customFormat="1" ht="13" customHeight="1" thickBot="1" x14ac:dyDescent="0.4">
      <c r="A49" s="124"/>
      <c r="B49" s="140" t="s">
        <v>273</v>
      </c>
      <c r="C49" s="127"/>
      <c r="D49" s="135">
        <f>SUM(D40:D48)</f>
        <v>61</v>
      </c>
      <c r="E49" s="287"/>
      <c r="F49" s="128"/>
      <c r="G49" s="112"/>
      <c r="H49" s="136"/>
      <c r="I49" s="124"/>
      <c r="J49" s="124"/>
    </row>
    <row r="50" spans="1:10" s="36" customFormat="1" ht="13" customHeight="1" thickTop="1" thickBot="1" x14ac:dyDescent="0.4">
      <c r="A50" s="124"/>
      <c r="B50" s="140" t="s">
        <v>276</v>
      </c>
      <c r="C50" s="127"/>
      <c r="D50" s="134">
        <f>D49+D42</f>
        <v>89</v>
      </c>
      <c r="E50" s="285"/>
      <c r="F50" s="128"/>
      <c r="G50" s="112"/>
      <c r="H50" s="136"/>
      <c r="I50" s="124"/>
      <c r="J50" s="124"/>
    </row>
    <row r="51" spans="1:10" s="36" customFormat="1" ht="12" customHeight="1" thickTop="1" thickBot="1" x14ac:dyDescent="0.4">
      <c r="A51" s="124"/>
      <c r="B51" s="144" t="s">
        <v>277</v>
      </c>
      <c r="C51" s="145"/>
      <c r="D51" s="146">
        <f>+D18+D33+D49</f>
        <v>180</v>
      </c>
      <c r="E51" s="146"/>
      <c r="F51" s="147"/>
      <c r="G51" s="148"/>
      <c r="H51" s="149"/>
      <c r="I51" s="124"/>
      <c r="J51" s="124"/>
    </row>
    <row r="53" spans="1:10" s="56" customFormat="1" x14ac:dyDescent="0.3">
      <c r="A53" s="117"/>
      <c r="B53" s="118"/>
      <c r="C53" s="119"/>
      <c r="D53" s="117"/>
      <c r="E53" s="277"/>
      <c r="F53" s="117"/>
      <c r="G53" s="119"/>
      <c r="H53" s="120"/>
      <c r="I53" s="117"/>
      <c r="J53" s="117"/>
    </row>
  </sheetData>
  <mergeCells count="15">
    <mergeCell ref="I6:I7"/>
    <mergeCell ref="B36:B37"/>
    <mergeCell ref="H12:H13"/>
    <mergeCell ref="H36:H37"/>
    <mergeCell ref="B12:B13"/>
    <mergeCell ref="B11:H11"/>
    <mergeCell ref="E36:E37"/>
    <mergeCell ref="B43:H43"/>
    <mergeCell ref="B19:H19"/>
    <mergeCell ref="B3:H3"/>
    <mergeCell ref="B4:H4"/>
    <mergeCell ref="B27:H27"/>
    <mergeCell ref="B34:H34"/>
    <mergeCell ref="B35:H35"/>
    <mergeCell ref="B20:H20"/>
  </mergeCells>
  <pageMargins left="0.39370078740157483" right="0.39370078740157483" top="0.39370078740157483" bottom="0.39370078740157483" header="0.31496062992125984" footer="0.31496062992125984"/>
  <pageSetup paperSize="8" scale="8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49"/>
  <sheetViews>
    <sheetView zoomScale="40" zoomScaleNormal="40" workbookViewId="0">
      <selection activeCell="D5" sqref="D5"/>
    </sheetView>
  </sheetViews>
  <sheetFormatPr defaultColWidth="9.1796875" defaultRowHeight="14.5" x14ac:dyDescent="0.35"/>
  <cols>
    <col min="1" max="1" width="9.1796875" style="187"/>
    <col min="2" max="2" width="12.54296875" style="187" customWidth="1"/>
    <col min="3" max="3" width="42.453125" style="187" customWidth="1"/>
    <col min="4" max="4" width="64.81640625" style="187" customWidth="1"/>
    <col min="5" max="5" width="6.81640625" style="187" customWidth="1"/>
    <col min="6" max="6" width="11" style="187" bestFit="1" customWidth="1"/>
    <col min="7" max="7" width="98.54296875" style="187" customWidth="1"/>
    <col min="8" max="8" width="9.1796875" style="188"/>
    <col min="9" max="16384" width="9.1796875" style="187"/>
  </cols>
  <sheetData>
    <row r="1" spans="2:10" s="48" customFormat="1" x14ac:dyDescent="0.35">
      <c r="H1" s="157"/>
    </row>
    <row r="2" spans="2:10" s="48" customFormat="1" ht="17.25" customHeight="1" x14ac:dyDescent="0.35">
      <c r="B2" s="234" t="s">
        <v>336</v>
      </c>
      <c r="C2" s="235"/>
      <c r="D2" s="235"/>
      <c r="E2" s="235"/>
      <c r="F2" s="236"/>
      <c r="H2" s="157"/>
    </row>
    <row r="3" spans="2:10" s="48" customFormat="1" ht="42.75" customHeight="1" thickBot="1" x14ac:dyDescent="0.4">
      <c r="B3" s="232"/>
      <c r="C3" s="233" t="s">
        <v>290</v>
      </c>
      <c r="D3" s="233" t="s">
        <v>289</v>
      </c>
      <c r="E3" s="356" t="s">
        <v>291</v>
      </c>
      <c r="F3" s="357"/>
      <c r="H3" s="157"/>
    </row>
    <row r="4" spans="2:10" s="48" customFormat="1" x14ac:dyDescent="0.35">
      <c r="B4" s="358" t="s">
        <v>140</v>
      </c>
      <c r="C4" s="220" t="s">
        <v>141</v>
      </c>
      <c r="D4" s="237" t="s">
        <v>142</v>
      </c>
      <c r="E4" s="360">
        <v>12</v>
      </c>
      <c r="F4" s="362">
        <v>39</v>
      </c>
      <c r="G4" s="158" t="s">
        <v>254</v>
      </c>
      <c r="H4" s="159">
        <v>6</v>
      </c>
      <c r="I4" s="358">
        <f>H4+H5</f>
        <v>12</v>
      </c>
    </row>
    <row r="5" spans="2:10" s="48" customFormat="1" ht="29.5" thickBot="1" x14ac:dyDescent="0.4">
      <c r="B5" s="359"/>
      <c r="C5" s="221" t="s">
        <v>143</v>
      </c>
      <c r="D5" s="238" t="s">
        <v>144</v>
      </c>
      <c r="E5" s="361"/>
      <c r="F5" s="363"/>
      <c r="G5" s="160" t="s">
        <v>255</v>
      </c>
      <c r="H5" s="161">
        <v>6</v>
      </c>
      <c r="I5" s="359"/>
    </row>
    <row r="6" spans="2:10" s="48" customFormat="1" ht="44" thickBot="1" x14ac:dyDescent="0.4">
      <c r="B6" s="150" t="s">
        <v>145</v>
      </c>
      <c r="C6" s="162" t="s">
        <v>195</v>
      </c>
      <c r="D6" s="239" t="s">
        <v>146</v>
      </c>
      <c r="E6" s="163">
        <v>9</v>
      </c>
      <c r="F6" s="363"/>
      <c r="G6" s="164" t="s">
        <v>197</v>
      </c>
      <c r="H6" s="165">
        <v>9</v>
      </c>
      <c r="I6" s="150">
        <f>+H6</f>
        <v>9</v>
      </c>
    </row>
    <row r="7" spans="2:10" s="48" customFormat="1" ht="15" thickBot="1" x14ac:dyDescent="0.4">
      <c r="B7" s="150" t="s">
        <v>147</v>
      </c>
      <c r="C7" s="162" t="s">
        <v>148</v>
      </c>
      <c r="D7" s="239" t="s">
        <v>149</v>
      </c>
      <c r="E7" s="163">
        <v>9</v>
      </c>
      <c r="F7" s="363"/>
      <c r="G7" s="152" t="s">
        <v>252</v>
      </c>
      <c r="H7" s="166">
        <v>9</v>
      </c>
      <c r="I7" s="150">
        <f>+H7</f>
        <v>9</v>
      </c>
    </row>
    <row r="8" spans="2:10" s="48" customFormat="1" ht="31" customHeight="1" x14ac:dyDescent="0.35">
      <c r="B8" s="358" t="s">
        <v>150</v>
      </c>
      <c r="C8" s="362" t="s">
        <v>196</v>
      </c>
      <c r="D8" s="365" t="s">
        <v>151</v>
      </c>
      <c r="E8" s="362">
        <v>9</v>
      </c>
      <c r="F8" s="363"/>
      <c r="G8" s="218" t="s">
        <v>330</v>
      </c>
      <c r="H8" s="167">
        <v>9</v>
      </c>
      <c r="I8" s="358">
        <f>+H8+H9</f>
        <v>17</v>
      </c>
      <c r="J8" s="217"/>
    </row>
    <row r="9" spans="2:10" s="48" customFormat="1" ht="15" thickBot="1" x14ac:dyDescent="0.4">
      <c r="B9" s="359"/>
      <c r="C9" s="364"/>
      <c r="D9" s="366"/>
      <c r="E9" s="364"/>
      <c r="F9" s="364"/>
      <c r="G9" s="219" t="s">
        <v>332</v>
      </c>
      <c r="H9" s="168">
        <v>8</v>
      </c>
      <c r="I9" s="359"/>
      <c r="J9" s="217"/>
    </row>
    <row r="10" spans="2:10" s="48" customFormat="1" ht="15.75" customHeight="1" x14ac:dyDescent="0.35">
      <c r="B10" s="358" t="s">
        <v>152</v>
      </c>
      <c r="C10" s="362" t="s">
        <v>153</v>
      </c>
      <c r="D10" s="240" t="s">
        <v>154</v>
      </c>
      <c r="E10" s="368">
        <v>9</v>
      </c>
      <c r="F10" s="362">
        <v>51</v>
      </c>
      <c r="G10" s="169"/>
      <c r="H10" s="170"/>
      <c r="I10" s="358">
        <f>+SUM(H10:H15)</f>
        <v>15</v>
      </c>
    </row>
    <row r="11" spans="2:10" s="48" customFormat="1" ht="15.75" customHeight="1" x14ac:dyDescent="0.35">
      <c r="B11" s="367"/>
      <c r="C11" s="363"/>
      <c r="D11" s="237" t="s">
        <v>155</v>
      </c>
      <c r="E11" s="369"/>
      <c r="F11" s="363"/>
      <c r="G11" s="222" t="s">
        <v>334</v>
      </c>
      <c r="H11" s="172">
        <v>6</v>
      </c>
      <c r="I11" s="367"/>
    </row>
    <row r="12" spans="2:10" s="48" customFormat="1" ht="15.75" customHeight="1" x14ac:dyDescent="0.35">
      <c r="B12" s="367"/>
      <c r="C12" s="363"/>
      <c r="D12" s="240" t="s">
        <v>156</v>
      </c>
      <c r="E12" s="369"/>
      <c r="F12" s="363"/>
      <c r="G12" s="173"/>
      <c r="H12" s="166"/>
      <c r="I12" s="367"/>
    </row>
    <row r="13" spans="2:10" s="48" customFormat="1" ht="15.75" customHeight="1" x14ac:dyDescent="0.35">
      <c r="B13" s="367"/>
      <c r="C13" s="363"/>
      <c r="D13" s="237" t="s">
        <v>157</v>
      </c>
      <c r="E13" s="369"/>
      <c r="F13" s="363"/>
      <c r="G13" s="171" t="s">
        <v>203</v>
      </c>
      <c r="H13" s="172"/>
      <c r="I13" s="367"/>
    </row>
    <row r="14" spans="2:10" s="48" customFormat="1" ht="15.75" customHeight="1" x14ac:dyDescent="0.35">
      <c r="B14" s="367"/>
      <c r="C14" s="363"/>
      <c r="D14" s="237" t="s">
        <v>158</v>
      </c>
      <c r="E14" s="369"/>
      <c r="F14" s="363"/>
      <c r="G14" s="154" t="s">
        <v>12</v>
      </c>
      <c r="H14" s="172">
        <v>6</v>
      </c>
      <c r="I14" s="367"/>
    </row>
    <row r="15" spans="2:10" s="48" customFormat="1" ht="15.75" customHeight="1" thickBot="1" x14ac:dyDescent="0.4">
      <c r="B15" s="359"/>
      <c r="C15" s="364"/>
      <c r="D15" s="241" t="s">
        <v>159</v>
      </c>
      <c r="E15" s="370"/>
      <c r="F15" s="363"/>
      <c r="G15" s="174" t="s">
        <v>199</v>
      </c>
      <c r="H15" s="161">
        <v>3</v>
      </c>
      <c r="I15" s="359"/>
    </row>
    <row r="16" spans="2:10" s="48" customFormat="1" ht="15.65" customHeight="1" x14ac:dyDescent="0.35">
      <c r="B16" s="358" t="s">
        <v>160</v>
      </c>
      <c r="C16" s="362" t="s">
        <v>161</v>
      </c>
      <c r="D16" s="242" t="s">
        <v>162</v>
      </c>
      <c r="E16" s="368">
        <v>21</v>
      </c>
      <c r="F16" s="363"/>
      <c r="G16" s="175" t="s">
        <v>310</v>
      </c>
      <c r="H16" s="159">
        <v>10</v>
      </c>
      <c r="I16" s="358">
        <f>+SUM(H16:H21)</f>
        <v>52</v>
      </c>
    </row>
    <row r="17" spans="2:9" s="48" customFormat="1" ht="15.75" customHeight="1" x14ac:dyDescent="0.35">
      <c r="B17" s="367"/>
      <c r="C17" s="363"/>
      <c r="D17" s="243" t="s">
        <v>163</v>
      </c>
      <c r="E17" s="369"/>
      <c r="F17" s="363"/>
      <c r="G17" s="171" t="s">
        <v>247</v>
      </c>
      <c r="H17" s="172">
        <v>6</v>
      </c>
      <c r="I17" s="367"/>
    </row>
    <row r="18" spans="2:9" s="48" customFormat="1" ht="15.75" customHeight="1" x14ac:dyDescent="0.35">
      <c r="B18" s="367"/>
      <c r="C18" s="363"/>
      <c r="D18" s="243" t="s">
        <v>164</v>
      </c>
      <c r="E18" s="369"/>
      <c r="F18" s="363"/>
      <c r="G18" s="171" t="s">
        <v>97</v>
      </c>
      <c r="H18" s="172">
        <v>8</v>
      </c>
      <c r="I18" s="367"/>
    </row>
    <row r="19" spans="2:9" s="48" customFormat="1" ht="15.75" customHeight="1" x14ac:dyDescent="0.35">
      <c r="B19" s="367"/>
      <c r="C19" s="363"/>
      <c r="D19" s="243" t="s">
        <v>165</v>
      </c>
      <c r="E19" s="369"/>
      <c r="F19" s="363"/>
      <c r="G19" s="171" t="s">
        <v>311</v>
      </c>
      <c r="H19" s="172">
        <v>9</v>
      </c>
      <c r="I19" s="367"/>
    </row>
    <row r="20" spans="2:9" s="48" customFormat="1" ht="15.75" customHeight="1" x14ac:dyDescent="0.35">
      <c r="B20" s="367"/>
      <c r="C20" s="363"/>
      <c r="D20" s="243" t="s">
        <v>166</v>
      </c>
      <c r="E20" s="369"/>
      <c r="F20" s="363"/>
      <c r="G20" s="171" t="s">
        <v>301</v>
      </c>
      <c r="H20" s="172">
        <v>9</v>
      </c>
      <c r="I20" s="367"/>
    </row>
    <row r="21" spans="2:9" s="48" customFormat="1" ht="15.75" customHeight="1" thickBot="1" x14ac:dyDescent="0.4">
      <c r="B21" s="359"/>
      <c r="C21" s="364"/>
      <c r="D21" s="241" t="s">
        <v>167</v>
      </c>
      <c r="E21" s="370"/>
      <c r="F21" s="363"/>
      <c r="G21" s="174" t="s">
        <v>198</v>
      </c>
      <c r="H21" s="161">
        <v>10</v>
      </c>
      <c r="I21" s="359"/>
    </row>
    <row r="22" spans="2:9" s="48" customFormat="1" x14ac:dyDescent="0.35">
      <c r="B22" s="358" t="s">
        <v>168</v>
      </c>
      <c r="C22" s="362" t="s">
        <v>169</v>
      </c>
      <c r="D22" s="244" t="s">
        <v>170</v>
      </c>
      <c r="E22" s="368">
        <v>21</v>
      </c>
      <c r="F22" s="363"/>
      <c r="G22" s="175"/>
      <c r="H22" s="159"/>
      <c r="I22" s="358">
        <f>+SUM(H22:H36)</f>
        <v>21</v>
      </c>
    </row>
    <row r="23" spans="2:9" s="48" customFormat="1" x14ac:dyDescent="0.35">
      <c r="B23" s="367"/>
      <c r="C23" s="363"/>
      <c r="D23" s="240" t="s">
        <v>171</v>
      </c>
      <c r="E23" s="369"/>
      <c r="F23" s="363"/>
      <c r="G23" s="176"/>
      <c r="H23" s="172"/>
      <c r="I23" s="367"/>
    </row>
    <row r="24" spans="2:9" s="48" customFormat="1" x14ac:dyDescent="0.35">
      <c r="B24" s="367"/>
      <c r="C24" s="363"/>
      <c r="D24" s="237" t="s">
        <v>172</v>
      </c>
      <c r="E24" s="369"/>
      <c r="F24" s="363"/>
      <c r="G24" s="153" t="s">
        <v>253</v>
      </c>
      <c r="H24" s="172">
        <v>9</v>
      </c>
      <c r="I24" s="367"/>
    </row>
    <row r="25" spans="2:9" s="48" customFormat="1" x14ac:dyDescent="0.35">
      <c r="B25" s="367"/>
      <c r="C25" s="363"/>
      <c r="D25" s="240" t="s">
        <v>173</v>
      </c>
      <c r="E25" s="369"/>
      <c r="F25" s="363"/>
      <c r="G25" s="177"/>
      <c r="H25" s="172"/>
      <c r="I25" s="367"/>
    </row>
    <row r="26" spans="2:9" s="48" customFormat="1" x14ac:dyDescent="0.35">
      <c r="B26" s="367"/>
      <c r="C26" s="363"/>
      <c r="D26" s="260" t="s">
        <v>174</v>
      </c>
      <c r="E26" s="369"/>
      <c r="F26" s="363"/>
      <c r="G26" s="261" t="s">
        <v>346</v>
      </c>
      <c r="H26" s="172">
        <v>6</v>
      </c>
      <c r="I26" s="367"/>
    </row>
    <row r="27" spans="2:9" s="48" customFormat="1" x14ac:dyDescent="0.35">
      <c r="B27" s="367"/>
      <c r="C27" s="363"/>
      <c r="D27" s="240" t="s">
        <v>175</v>
      </c>
      <c r="E27" s="369"/>
      <c r="F27" s="363"/>
      <c r="G27" s="171"/>
      <c r="H27" s="172"/>
      <c r="I27" s="367"/>
    </row>
    <row r="28" spans="2:9" s="48" customFormat="1" x14ac:dyDescent="0.35">
      <c r="B28" s="367"/>
      <c r="C28" s="363"/>
      <c r="D28" s="237" t="s">
        <v>176</v>
      </c>
      <c r="E28" s="369"/>
      <c r="F28" s="363"/>
      <c r="G28" s="178" t="s">
        <v>202</v>
      </c>
      <c r="H28" s="172"/>
      <c r="I28" s="367"/>
    </row>
    <row r="29" spans="2:9" s="48" customFormat="1" x14ac:dyDescent="0.35">
      <c r="B29" s="367"/>
      <c r="C29" s="363"/>
      <c r="D29" s="237" t="s">
        <v>177</v>
      </c>
      <c r="E29" s="369"/>
      <c r="F29" s="363"/>
      <c r="G29" s="178" t="s">
        <v>201</v>
      </c>
      <c r="H29" s="172">
        <v>6</v>
      </c>
      <c r="I29" s="367"/>
    </row>
    <row r="30" spans="2:9" s="48" customFormat="1" ht="15.75" customHeight="1" x14ac:dyDescent="0.35">
      <c r="B30" s="367"/>
      <c r="C30" s="363"/>
      <c r="D30" s="245" t="s">
        <v>178</v>
      </c>
      <c r="E30" s="369"/>
      <c r="F30" s="363"/>
      <c r="G30" s="171"/>
      <c r="H30" s="172"/>
      <c r="I30" s="367"/>
    </row>
    <row r="31" spans="2:9" s="48" customFormat="1" ht="15.75" customHeight="1" x14ac:dyDescent="0.35">
      <c r="B31" s="367"/>
      <c r="C31" s="363"/>
      <c r="D31" s="240" t="s">
        <v>179</v>
      </c>
      <c r="E31" s="369"/>
      <c r="F31" s="363"/>
      <c r="G31" s="171"/>
      <c r="H31" s="172"/>
      <c r="I31" s="367"/>
    </row>
    <row r="32" spans="2:9" s="48" customFormat="1" ht="15.75" customHeight="1" x14ac:dyDescent="0.35">
      <c r="B32" s="367"/>
      <c r="C32" s="363"/>
      <c r="D32" s="240" t="s">
        <v>180</v>
      </c>
      <c r="E32" s="369"/>
      <c r="F32" s="363"/>
      <c r="G32" s="253"/>
      <c r="H32" s="172"/>
      <c r="I32" s="367"/>
    </row>
    <row r="33" spans="2:9" s="48" customFormat="1" ht="15.75" customHeight="1" x14ac:dyDescent="0.35">
      <c r="B33" s="367"/>
      <c r="C33" s="363"/>
      <c r="D33" s="260" t="s">
        <v>181</v>
      </c>
      <c r="E33" s="369"/>
      <c r="F33" s="363"/>
      <c r="G33" s="254" t="s">
        <v>347</v>
      </c>
      <c r="H33" s="172"/>
      <c r="I33" s="367"/>
    </row>
    <row r="34" spans="2:9" s="48" customFormat="1" ht="15.75" customHeight="1" x14ac:dyDescent="0.35">
      <c r="B34" s="367"/>
      <c r="C34" s="363"/>
      <c r="D34" s="245" t="s">
        <v>182</v>
      </c>
      <c r="E34" s="369"/>
      <c r="F34" s="363"/>
      <c r="G34" s="171"/>
      <c r="H34" s="172"/>
      <c r="I34" s="367"/>
    </row>
    <row r="35" spans="2:9" s="48" customFormat="1" ht="15.75" customHeight="1" x14ac:dyDescent="0.35">
      <c r="B35" s="367"/>
      <c r="C35" s="363"/>
      <c r="D35" s="240" t="s">
        <v>183</v>
      </c>
      <c r="E35" s="369"/>
      <c r="F35" s="363"/>
      <c r="G35" s="171"/>
      <c r="H35" s="172"/>
      <c r="I35" s="367"/>
    </row>
    <row r="36" spans="2:9" s="48" customFormat="1" ht="24.75" customHeight="1" thickBot="1" x14ac:dyDescent="0.4">
      <c r="B36" s="359"/>
      <c r="C36" s="364"/>
      <c r="D36" s="246" t="s">
        <v>184</v>
      </c>
      <c r="E36" s="370"/>
      <c r="F36" s="364"/>
      <c r="G36" s="174"/>
      <c r="H36" s="161"/>
      <c r="I36" s="359"/>
    </row>
    <row r="37" spans="2:9" s="48" customFormat="1" x14ac:dyDescent="0.35">
      <c r="B37" s="358" t="s">
        <v>13</v>
      </c>
      <c r="C37" s="362" t="s">
        <v>185</v>
      </c>
      <c r="D37" s="371"/>
      <c r="E37" s="374"/>
      <c r="F37" s="377" t="s">
        <v>337</v>
      </c>
      <c r="G37" s="218" t="s">
        <v>331</v>
      </c>
      <c r="H37" s="179">
        <v>1</v>
      </c>
      <c r="I37" s="358">
        <f>+SUM(H37:H41)</f>
        <v>22</v>
      </c>
    </row>
    <row r="38" spans="2:9" s="48" customFormat="1" x14ac:dyDescent="0.35">
      <c r="B38" s="367"/>
      <c r="C38" s="363"/>
      <c r="D38" s="372"/>
      <c r="E38" s="375"/>
      <c r="F38" s="378"/>
      <c r="G38" s="180" t="s">
        <v>200</v>
      </c>
      <c r="H38" s="172">
        <v>3</v>
      </c>
      <c r="I38" s="367"/>
    </row>
    <row r="39" spans="2:9" s="48" customFormat="1" x14ac:dyDescent="0.35">
      <c r="B39" s="367"/>
      <c r="C39" s="363"/>
      <c r="D39" s="372"/>
      <c r="E39" s="375"/>
      <c r="F39" s="379"/>
      <c r="G39" s="152" t="s">
        <v>352</v>
      </c>
      <c r="H39" s="172">
        <v>6</v>
      </c>
      <c r="I39" s="367"/>
    </row>
    <row r="40" spans="2:9" s="48" customFormat="1" x14ac:dyDescent="0.35">
      <c r="B40" s="367"/>
      <c r="C40" s="363"/>
      <c r="D40" s="372"/>
      <c r="E40" s="375"/>
      <c r="F40" s="379"/>
      <c r="G40" s="152" t="s">
        <v>316</v>
      </c>
      <c r="H40" s="172">
        <v>6</v>
      </c>
      <c r="I40" s="367"/>
    </row>
    <row r="41" spans="2:9" s="48" customFormat="1" ht="15" thickBot="1" x14ac:dyDescent="0.4">
      <c r="B41" s="359"/>
      <c r="C41" s="364"/>
      <c r="D41" s="373"/>
      <c r="E41" s="376"/>
      <c r="F41" s="380"/>
      <c r="G41" s="152" t="s">
        <v>317</v>
      </c>
      <c r="H41" s="181">
        <v>6</v>
      </c>
      <c r="I41" s="359"/>
    </row>
    <row r="42" spans="2:9" s="48" customFormat="1" x14ac:dyDescent="0.35">
      <c r="B42" s="358" t="s">
        <v>14</v>
      </c>
      <c r="C42" s="362" t="s">
        <v>186</v>
      </c>
      <c r="D42" s="381"/>
      <c r="E42" s="383"/>
      <c r="F42" s="385" t="s">
        <v>187</v>
      </c>
      <c r="G42" s="155" t="s">
        <v>304</v>
      </c>
      <c r="H42" s="167">
        <v>6</v>
      </c>
      <c r="I42" s="358">
        <f>+H42+H43</f>
        <v>12</v>
      </c>
    </row>
    <row r="43" spans="2:9" s="48" customFormat="1" ht="15" thickBot="1" x14ac:dyDescent="0.4">
      <c r="B43" s="359"/>
      <c r="C43" s="364"/>
      <c r="D43" s="382"/>
      <c r="E43" s="384"/>
      <c r="F43" s="386"/>
      <c r="G43" s="156" t="s">
        <v>303</v>
      </c>
      <c r="H43" s="168">
        <v>6</v>
      </c>
      <c r="I43" s="359"/>
    </row>
    <row r="44" spans="2:9" s="48" customFormat="1" x14ac:dyDescent="0.35">
      <c r="B44" s="358" t="s">
        <v>28</v>
      </c>
      <c r="C44" s="362" t="s">
        <v>188</v>
      </c>
      <c r="D44" s="383"/>
      <c r="E44" s="383"/>
      <c r="F44" s="358"/>
      <c r="G44" s="182" t="s">
        <v>315</v>
      </c>
      <c r="H44" s="183">
        <v>4</v>
      </c>
      <c r="I44" s="358">
        <f>+H44+H45</f>
        <v>7</v>
      </c>
    </row>
    <row r="45" spans="2:9" s="48" customFormat="1" ht="15" customHeight="1" thickBot="1" x14ac:dyDescent="0.4">
      <c r="B45" s="359"/>
      <c r="C45" s="364"/>
      <c r="D45" s="384"/>
      <c r="E45" s="384"/>
      <c r="F45" s="359"/>
      <c r="G45" s="184" t="s">
        <v>314</v>
      </c>
      <c r="H45" s="161">
        <v>3</v>
      </c>
      <c r="I45" s="359"/>
    </row>
    <row r="46" spans="2:9" s="48" customFormat="1" ht="15.65" customHeight="1" x14ac:dyDescent="0.35">
      <c r="B46" s="358" t="s">
        <v>25</v>
      </c>
      <c r="C46" s="362" t="s">
        <v>189</v>
      </c>
      <c r="D46" s="383"/>
      <c r="E46" s="383"/>
      <c r="F46" s="362"/>
      <c r="G46" s="185" t="s">
        <v>312</v>
      </c>
      <c r="H46" s="159">
        <v>1</v>
      </c>
      <c r="I46" s="358">
        <f>+SUM(H46:H48)</f>
        <v>4</v>
      </c>
    </row>
    <row r="47" spans="2:9" s="48" customFormat="1" ht="14.5" customHeight="1" x14ac:dyDescent="0.35">
      <c r="B47" s="367"/>
      <c r="C47" s="363"/>
      <c r="D47" s="387"/>
      <c r="E47" s="387"/>
      <c r="F47" s="363"/>
      <c r="G47" s="186" t="s">
        <v>313</v>
      </c>
      <c r="H47" s="172">
        <v>3</v>
      </c>
      <c r="I47" s="367"/>
    </row>
    <row r="48" spans="2:9" s="48" customFormat="1" ht="50.5" customHeight="1" thickBot="1" x14ac:dyDescent="0.4">
      <c r="B48" s="359"/>
      <c r="C48" s="364"/>
      <c r="D48" s="384"/>
      <c r="E48" s="384"/>
      <c r="F48" s="364"/>
      <c r="G48" s="184"/>
      <c r="H48" s="161"/>
      <c r="I48" s="359"/>
    </row>
    <row r="49" spans="8:8" x14ac:dyDescent="0.35">
      <c r="H49" s="151">
        <f>SUM(H4:H48)</f>
        <v>180</v>
      </c>
    </row>
  </sheetData>
  <mergeCells count="47">
    <mergeCell ref="I46:I48"/>
    <mergeCell ref="B44:B45"/>
    <mergeCell ref="C44:C45"/>
    <mergeCell ref="D44:D45"/>
    <mergeCell ref="E44:E45"/>
    <mergeCell ref="F44:F45"/>
    <mergeCell ref="I44:I45"/>
    <mergeCell ref="B46:B48"/>
    <mergeCell ref="C46:C48"/>
    <mergeCell ref="D46:D48"/>
    <mergeCell ref="E46:E48"/>
    <mergeCell ref="F46:F48"/>
    <mergeCell ref="I42:I43"/>
    <mergeCell ref="C22:C36"/>
    <mergeCell ref="E22:E36"/>
    <mergeCell ref="I22:I36"/>
    <mergeCell ref="B37:B41"/>
    <mergeCell ref="C37:C41"/>
    <mergeCell ref="D37:D41"/>
    <mergeCell ref="E37:E41"/>
    <mergeCell ref="F37:F41"/>
    <mergeCell ref="I37:I41"/>
    <mergeCell ref="B42:B43"/>
    <mergeCell ref="C42:C43"/>
    <mergeCell ref="D42:D43"/>
    <mergeCell ref="E42:E43"/>
    <mergeCell ref="F42:F43"/>
    <mergeCell ref="B10:B15"/>
    <mergeCell ref="C10:C15"/>
    <mergeCell ref="E10:E15"/>
    <mergeCell ref="F10:F36"/>
    <mergeCell ref="I10:I15"/>
    <mergeCell ref="B16:B21"/>
    <mergeCell ref="C16:C21"/>
    <mergeCell ref="E16:E21"/>
    <mergeCell ref="I16:I21"/>
    <mergeCell ref="B22:B36"/>
    <mergeCell ref="E3:F3"/>
    <mergeCell ref="B4:B5"/>
    <mergeCell ref="E4:E5"/>
    <mergeCell ref="F4:F9"/>
    <mergeCell ref="I4:I5"/>
    <mergeCell ref="B8:B9"/>
    <mergeCell ref="C8:C9"/>
    <mergeCell ref="D8:D9"/>
    <mergeCell ref="E8:E9"/>
    <mergeCell ref="I8:I9"/>
  </mergeCells>
  <pageMargins left="0.39370078740157483" right="0.39370078740157483" top="0.39370078740157483" bottom="0.75196850393700787" header="0.31496062992125984" footer="0.31496062992125984"/>
  <pageSetup paperSize="9" scale="57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92"/>
  <sheetViews>
    <sheetView topLeftCell="A49" zoomScale="82" zoomScaleNormal="82" workbookViewId="0">
      <selection activeCell="L70" sqref="L70"/>
    </sheetView>
  </sheetViews>
  <sheetFormatPr defaultRowHeight="14.5" x14ac:dyDescent="0.35"/>
  <cols>
    <col min="1" max="1" width="3.54296875" customWidth="1"/>
    <col min="2" max="2" width="29.81640625" customWidth="1"/>
    <col min="3" max="3" width="12.1796875" customWidth="1"/>
    <col min="5" max="5" width="4.453125" style="277" customWidth="1"/>
    <col min="6" max="8" width="9.1796875" customWidth="1"/>
    <col min="9" max="9" width="22.1796875" customWidth="1"/>
    <col min="10" max="11" width="8.7265625" customWidth="1"/>
    <col min="12" max="12" width="15.54296875" customWidth="1"/>
    <col min="13" max="15" width="8.7265625" customWidth="1"/>
    <col min="16" max="16" width="29.81640625" bestFit="1" customWidth="1"/>
  </cols>
  <sheetData>
    <row r="1" spans="2:16" ht="15" thickBot="1" x14ac:dyDescent="0.4">
      <c r="B1" s="30"/>
      <c r="C1" s="31"/>
      <c r="D1" s="29"/>
      <c r="F1" s="29"/>
      <c r="G1" s="31"/>
      <c r="H1" s="69"/>
      <c r="I1" s="71"/>
      <c r="J1" s="71"/>
      <c r="K1" s="71"/>
      <c r="L1" s="71"/>
      <c r="M1" s="71"/>
      <c r="N1" s="71"/>
      <c r="O1" s="71"/>
      <c r="P1" s="29"/>
    </row>
    <row r="2" spans="2:16" s="28" customFormat="1" ht="36.5" thickBot="1" x14ac:dyDescent="0.4">
      <c r="B2" s="114" t="s">
        <v>265</v>
      </c>
      <c r="C2" s="122" t="s">
        <v>305</v>
      </c>
      <c r="D2" s="123" t="s">
        <v>256</v>
      </c>
      <c r="E2" s="123" t="s">
        <v>353</v>
      </c>
      <c r="F2" s="122" t="s">
        <v>258</v>
      </c>
      <c r="G2" s="122" t="s">
        <v>257</v>
      </c>
      <c r="H2" s="92" t="s">
        <v>259</v>
      </c>
      <c r="I2" s="189" t="s">
        <v>266</v>
      </c>
      <c r="J2" s="97" t="s">
        <v>260</v>
      </c>
      <c r="K2" s="93" t="s">
        <v>261</v>
      </c>
      <c r="L2" s="94" t="s">
        <v>262</v>
      </c>
      <c r="M2" s="95" t="s">
        <v>256</v>
      </c>
      <c r="N2" s="94" t="s">
        <v>263</v>
      </c>
      <c r="O2" s="96" t="s">
        <v>264</v>
      </c>
      <c r="P2" s="32"/>
    </row>
    <row r="3" spans="2:16" x14ac:dyDescent="0.35">
      <c r="B3" s="388" t="s">
        <v>270</v>
      </c>
      <c r="C3" s="389"/>
      <c r="D3" s="389"/>
      <c r="E3" s="389"/>
      <c r="F3" s="389"/>
      <c r="G3" s="389"/>
      <c r="H3" s="390"/>
      <c r="I3" s="72"/>
      <c r="J3" s="73"/>
      <c r="K3" s="73"/>
      <c r="L3" s="73"/>
      <c r="M3" s="71"/>
      <c r="N3" s="71"/>
      <c r="O3" s="71"/>
      <c r="P3" s="36"/>
    </row>
    <row r="4" spans="2:16" x14ac:dyDescent="0.35">
      <c r="B4" s="341" t="s">
        <v>267</v>
      </c>
      <c r="C4" s="342"/>
      <c r="D4" s="342"/>
      <c r="E4" s="342"/>
      <c r="F4" s="342"/>
      <c r="G4" s="342"/>
      <c r="H4" s="343"/>
      <c r="I4" s="34"/>
      <c r="J4" s="35"/>
      <c r="K4" s="35"/>
      <c r="L4" s="35"/>
      <c r="M4" s="32"/>
      <c r="N4" s="32"/>
      <c r="O4" s="32"/>
      <c r="P4" s="36"/>
    </row>
    <row r="5" spans="2:16" s="273" customFormat="1" x14ac:dyDescent="0.35">
      <c r="B5" s="290" t="s">
        <v>360</v>
      </c>
      <c r="C5" s="288"/>
      <c r="D5" s="288"/>
      <c r="E5" s="271"/>
      <c r="F5" s="288"/>
      <c r="G5" s="288"/>
      <c r="H5" s="289"/>
      <c r="I5" s="34"/>
      <c r="J5" s="35"/>
      <c r="K5" s="35"/>
      <c r="L5" s="35"/>
      <c r="M5" s="274"/>
      <c r="N5" s="274"/>
      <c r="O5" s="274"/>
      <c r="P5" s="275"/>
    </row>
    <row r="6" spans="2:16" x14ac:dyDescent="0.35">
      <c r="B6" s="138" t="s">
        <v>105</v>
      </c>
      <c r="C6" s="276" t="s">
        <v>5</v>
      </c>
      <c r="D6" s="276">
        <v>9</v>
      </c>
      <c r="E6" s="276" t="s">
        <v>354</v>
      </c>
      <c r="F6" s="276" t="s">
        <v>2</v>
      </c>
      <c r="G6" s="276" t="s">
        <v>109</v>
      </c>
      <c r="H6" s="269">
        <v>1</v>
      </c>
      <c r="I6" s="38" t="s">
        <v>106</v>
      </c>
      <c r="J6" s="42">
        <v>1</v>
      </c>
      <c r="K6" s="42">
        <v>1</v>
      </c>
      <c r="L6" s="42" t="s">
        <v>5</v>
      </c>
      <c r="M6" s="294">
        <v>8</v>
      </c>
      <c r="N6" s="294" t="s">
        <v>2</v>
      </c>
      <c r="O6" s="294" t="s">
        <v>109</v>
      </c>
      <c r="P6" s="391"/>
    </row>
    <row r="7" spans="2:16" x14ac:dyDescent="0.35">
      <c r="B7" s="138" t="s">
        <v>1</v>
      </c>
      <c r="C7" s="113" t="s">
        <v>5</v>
      </c>
      <c r="D7" s="113">
        <v>1</v>
      </c>
      <c r="E7" s="276" t="s">
        <v>354</v>
      </c>
      <c r="F7" s="113" t="s">
        <v>25</v>
      </c>
      <c r="G7" s="113"/>
      <c r="H7" s="139"/>
      <c r="I7" s="38" t="s">
        <v>1</v>
      </c>
      <c r="J7" s="42">
        <v>1</v>
      </c>
      <c r="K7" s="42">
        <v>1</v>
      </c>
      <c r="L7" s="42" t="s">
        <v>5</v>
      </c>
      <c r="M7" s="294">
        <v>1</v>
      </c>
      <c r="N7" s="294" t="s">
        <v>25</v>
      </c>
      <c r="O7" s="294"/>
      <c r="P7" s="391"/>
    </row>
    <row r="8" spans="2:16" ht="24" x14ac:dyDescent="0.35">
      <c r="B8" s="138" t="s">
        <v>252</v>
      </c>
      <c r="C8" s="113" t="s">
        <v>6</v>
      </c>
      <c r="D8" s="113">
        <v>9</v>
      </c>
      <c r="E8" s="276" t="s">
        <v>354</v>
      </c>
      <c r="F8" s="113" t="s">
        <v>2</v>
      </c>
      <c r="G8" s="113" t="s">
        <v>107</v>
      </c>
      <c r="H8" s="139" t="s">
        <v>240</v>
      </c>
      <c r="I8" s="38" t="s">
        <v>104</v>
      </c>
      <c r="J8" s="42">
        <v>1</v>
      </c>
      <c r="K8" s="42">
        <v>1</v>
      </c>
      <c r="L8" s="42" t="s">
        <v>6</v>
      </c>
      <c r="M8" s="281">
        <v>8</v>
      </c>
      <c r="N8" s="281" t="s">
        <v>2</v>
      </c>
      <c r="O8" s="281" t="s">
        <v>107</v>
      </c>
      <c r="P8" s="36"/>
    </row>
    <row r="9" spans="2:16" ht="24.5" thickBot="1" x14ac:dyDescent="0.4">
      <c r="B9" s="138" t="s">
        <v>253</v>
      </c>
      <c r="C9" s="116" t="s">
        <v>22</v>
      </c>
      <c r="D9" s="126">
        <v>9</v>
      </c>
      <c r="E9" s="276" t="s">
        <v>354</v>
      </c>
      <c r="F9" s="113" t="s">
        <v>26</v>
      </c>
      <c r="G9" s="113" t="s">
        <v>111</v>
      </c>
      <c r="H9" s="139" t="s">
        <v>241</v>
      </c>
      <c r="I9" s="38" t="s">
        <v>194</v>
      </c>
      <c r="J9" s="42">
        <v>2</v>
      </c>
      <c r="K9" s="42">
        <v>1</v>
      </c>
      <c r="L9" s="42" t="s">
        <v>99</v>
      </c>
      <c r="M9" s="294">
        <v>9</v>
      </c>
      <c r="N9" s="294" t="s">
        <v>26</v>
      </c>
      <c r="O9" s="294" t="s">
        <v>110</v>
      </c>
      <c r="P9" s="36"/>
    </row>
    <row r="10" spans="2:16" ht="15" thickTop="1" x14ac:dyDescent="0.35">
      <c r="B10" s="137" t="s">
        <v>272</v>
      </c>
      <c r="C10" s="127"/>
      <c r="D10" s="133">
        <f>SUM(D6:D9)</f>
        <v>28</v>
      </c>
      <c r="E10" s="278"/>
      <c r="F10" s="128"/>
      <c r="G10" s="113"/>
      <c r="H10" s="139"/>
      <c r="I10" s="34"/>
      <c r="J10" s="295"/>
      <c r="K10" s="295"/>
      <c r="L10" s="295"/>
      <c r="M10" s="296"/>
      <c r="N10" s="296"/>
      <c r="O10" s="296"/>
      <c r="P10" s="36"/>
    </row>
    <row r="11" spans="2:16" x14ac:dyDescent="0.35">
      <c r="B11" s="341" t="s">
        <v>268</v>
      </c>
      <c r="C11" s="342"/>
      <c r="D11" s="342"/>
      <c r="E11" s="342"/>
      <c r="F11" s="342"/>
      <c r="G11" s="342"/>
      <c r="H11" s="343"/>
      <c r="I11" s="34"/>
      <c r="J11" s="295"/>
      <c r="K11" s="295"/>
      <c r="L11" s="295"/>
      <c r="M11" s="296"/>
      <c r="N11" s="296"/>
      <c r="O11" s="296"/>
      <c r="P11" s="36"/>
    </row>
    <row r="12" spans="2:16" ht="14.5" customHeight="1" x14ac:dyDescent="0.35">
      <c r="B12" s="392" t="s">
        <v>298</v>
      </c>
      <c r="C12" s="113" t="s">
        <v>27</v>
      </c>
      <c r="D12" s="113">
        <v>1</v>
      </c>
      <c r="E12" s="276" t="s">
        <v>354</v>
      </c>
      <c r="F12" s="113" t="s">
        <v>13</v>
      </c>
      <c r="G12" s="113"/>
      <c r="H12" s="394" t="s">
        <v>23</v>
      </c>
      <c r="I12" s="396" t="s">
        <v>112</v>
      </c>
      <c r="J12" s="397">
        <v>1</v>
      </c>
      <c r="K12" s="397">
        <v>2</v>
      </c>
      <c r="L12" s="42" t="s">
        <v>27</v>
      </c>
      <c r="M12" s="42">
        <v>1</v>
      </c>
      <c r="N12" s="294" t="s">
        <v>2</v>
      </c>
      <c r="O12" s="294" t="s">
        <v>113</v>
      </c>
      <c r="P12" s="41"/>
    </row>
    <row r="13" spans="2:16" x14ac:dyDescent="0.35">
      <c r="B13" s="393"/>
      <c r="C13" s="113" t="s">
        <v>7</v>
      </c>
      <c r="D13" s="113">
        <v>9</v>
      </c>
      <c r="E13" s="276" t="s">
        <v>354</v>
      </c>
      <c r="F13" s="113" t="s">
        <v>2</v>
      </c>
      <c r="G13" s="113" t="s">
        <v>113</v>
      </c>
      <c r="H13" s="395"/>
      <c r="I13" s="396"/>
      <c r="J13" s="397"/>
      <c r="K13" s="397"/>
      <c r="L13" s="42" t="s">
        <v>7</v>
      </c>
      <c r="M13" s="294">
        <v>9</v>
      </c>
      <c r="N13" s="294" t="s">
        <v>2</v>
      </c>
      <c r="O13" s="294" t="s">
        <v>113</v>
      </c>
      <c r="P13" s="36"/>
    </row>
    <row r="14" spans="2:16" ht="36" x14ac:dyDescent="0.35">
      <c r="B14" s="138" t="s">
        <v>299</v>
      </c>
      <c r="C14" s="116" t="s">
        <v>7</v>
      </c>
      <c r="D14" s="129">
        <v>8</v>
      </c>
      <c r="E14" s="283" t="s">
        <v>354</v>
      </c>
      <c r="F14" s="113" t="s">
        <v>2</v>
      </c>
      <c r="G14" s="113" t="s">
        <v>113</v>
      </c>
      <c r="H14" s="139" t="s">
        <v>24</v>
      </c>
      <c r="I14" s="74" t="s">
        <v>245</v>
      </c>
      <c r="J14" s="42">
        <v>4</v>
      </c>
      <c r="K14" s="42">
        <v>1</v>
      </c>
      <c r="L14" s="42" t="s">
        <v>7</v>
      </c>
      <c r="M14" s="294">
        <v>8</v>
      </c>
      <c r="N14" s="294" t="s">
        <v>2</v>
      </c>
      <c r="O14" s="294" t="s">
        <v>113</v>
      </c>
      <c r="P14" s="34"/>
    </row>
    <row r="15" spans="2:16" ht="36" x14ac:dyDescent="0.35">
      <c r="B15" s="138" t="s">
        <v>254</v>
      </c>
      <c r="C15" s="113" t="s">
        <v>3</v>
      </c>
      <c r="D15" s="113">
        <v>6</v>
      </c>
      <c r="E15" s="276" t="s">
        <v>354</v>
      </c>
      <c r="F15" s="113" t="s">
        <v>2</v>
      </c>
      <c r="G15" s="113" t="s">
        <v>114</v>
      </c>
      <c r="H15" s="139" t="s">
        <v>242</v>
      </c>
      <c r="I15" s="43" t="s">
        <v>115</v>
      </c>
      <c r="J15" s="42">
        <v>2</v>
      </c>
      <c r="K15" s="42">
        <v>2</v>
      </c>
      <c r="L15" s="42" t="s">
        <v>100</v>
      </c>
      <c r="M15" s="281">
        <v>6</v>
      </c>
      <c r="N15" s="281" t="s">
        <v>2</v>
      </c>
      <c r="O15" s="281" t="s">
        <v>114</v>
      </c>
      <c r="P15" s="36"/>
    </row>
    <row r="16" spans="2:16" ht="36.5" thickBot="1" x14ac:dyDescent="0.4">
      <c r="B16" s="138" t="s">
        <v>255</v>
      </c>
      <c r="C16" s="113" t="s">
        <v>4</v>
      </c>
      <c r="D16" s="82">
        <v>6</v>
      </c>
      <c r="E16" s="284" t="s">
        <v>354</v>
      </c>
      <c r="F16" s="113" t="s">
        <v>2</v>
      </c>
      <c r="G16" s="113" t="s">
        <v>114</v>
      </c>
      <c r="H16" s="139" t="s">
        <v>243</v>
      </c>
      <c r="I16" s="38" t="s">
        <v>101</v>
      </c>
      <c r="J16" s="42">
        <v>2</v>
      </c>
      <c r="K16" s="42">
        <v>1</v>
      </c>
      <c r="L16" s="42" t="s">
        <v>4</v>
      </c>
      <c r="M16" s="294">
        <v>6</v>
      </c>
      <c r="N16" s="281" t="s">
        <v>2</v>
      </c>
      <c r="O16" s="281" t="s">
        <v>114</v>
      </c>
      <c r="P16" s="36"/>
    </row>
    <row r="17" spans="1:16" ht="15.5" thickTop="1" thickBot="1" x14ac:dyDescent="0.4">
      <c r="B17" s="140" t="s">
        <v>273</v>
      </c>
      <c r="C17" s="127"/>
      <c r="D17" s="134">
        <f>SUM(D12:D16)</f>
        <v>30</v>
      </c>
      <c r="E17" s="285"/>
      <c r="F17" s="128"/>
      <c r="G17" s="113"/>
      <c r="H17" s="141"/>
      <c r="I17" s="34"/>
      <c r="J17" s="35"/>
      <c r="K17" s="35"/>
      <c r="L17" s="35"/>
      <c r="M17" s="32"/>
      <c r="N17" s="32"/>
      <c r="O17" s="32"/>
      <c r="P17" s="36"/>
    </row>
    <row r="18" spans="1:16" ht="15" thickTop="1" x14ac:dyDescent="0.35">
      <c r="B18" s="140" t="s">
        <v>274</v>
      </c>
      <c r="C18" s="127"/>
      <c r="D18" s="133">
        <f>SUM(D17+D10)</f>
        <v>58</v>
      </c>
      <c r="E18" s="278"/>
      <c r="F18" s="128"/>
      <c r="G18" s="113"/>
      <c r="H18" s="141"/>
      <c r="I18" s="34"/>
      <c r="J18" s="35"/>
      <c r="K18" s="35"/>
      <c r="L18" s="35"/>
      <c r="M18" s="32"/>
      <c r="N18" s="32"/>
      <c r="O18" s="32"/>
      <c r="P18" s="36"/>
    </row>
    <row r="19" spans="1:16" x14ac:dyDescent="0.35">
      <c r="B19" s="341" t="s">
        <v>269</v>
      </c>
      <c r="C19" s="342"/>
      <c r="D19" s="342"/>
      <c r="E19" s="342"/>
      <c r="F19" s="342"/>
      <c r="G19" s="342"/>
      <c r="H19" s="343"/>
      <c r="I19" s="34"/>
      <c r="J19" s="35"/>
      <c r="K19" s="35"/>
      <c r="L19" s="35"/>
      <c r="M19" s="32"/>
      <c r="N19" s="32"/>
      <c r="O19" s="32"/>
      <c r="P19" s="36"/>
    </row>
    <row r="20" spans="1:16" x14ac:dyDescent="0.35">
      <c r="B20" s="341" t="s">
        <v>267</v>
      </c>
      <c r="C20" s="342"/>
      <c r="D20" s="342"/>
      <c r="E20" s="342"/>
      <c r="F20" s="342"/>
      <c r="G20" s="342"/>
      <c r="H20" s="343"/>
      <c r="I20" s="34"/>
      <c r="J20" s="35"/>
      <c r="K20" s="35"/>
      <c r="L20" s="35"/>
      <c r="M20" s="32"/>
      <c r="N20" s="32"/>
      <c r="O20" s="32"/>
      <c r="P20" s="36"/>
    </row>
    <row r="21" spans="1:16" x14ac:dyDescent="0.35">
      <c r="B21" s="138" t="s">
        <v>301</v>
      </c>
      <c r="C21" s="129" t="s">
        <v>17</v>
      </c>
      <c r="D21" s="113">
        <v>9</v>
      </c>
      <c r="E21" s="276" t="s">
        <v>354</v>
      </c>
      <c r="F21" s="113" t="s">
        <v>26</v>
      </c>
      <c r="G21" s="113" t="s">
        <v>116</v>
      </c>
      <c r="H21" s="139">
        <v>5</v>
      </c>
      <c r="I21" s="77" t="s">
        <v>8</v>
      </c>
      <c r="J21" s="78">
        <v>3</v>
      </c>
      <c r="K21" s="78">
        <v>1</v>
      </c>
      <c r="L21" s="78" t="s">
        <v>102</v>
      </c>
      <c r="M21" s="44">
        <v>9</v>
      </c>
      <c r="N21" s="44" t="s">
        <v>26</v>
      </c>
      <c r="O21" s="44" t="s">
        <v>117</v>
      </c>
      <c r="P21" s="36"/>
    </row>
    <row r="22" spans="1:16" ht="24" x14ac:dyDescent="0.35">
      <c r="B22" s="138" t="s">
        <v>309</v>
      </c>
      <c r="C22" s="129" t="s">
        <v>15</v>
      </c>
      <c r="D22" s="113">
        <v>6</v>
      </c>
      <c r="E22" s="276" t="s">
        <v>355</v>
      </c>
      <c r="F22" s="113" t="s">
        <v>26</v>
      </c>
      <c r="G22" s="113" t="s">
        <v>118</v>
      </c>
      <c r="H22" s="139">
        <v>6</v>
      </c>
      <c r="I22" s="77" t="s">
        <v>361</v>
      </c>
      <c r="J22" s="78">
        <v>2</v>
      </c>
      <c r="K22" s="78">
        <v>1</v>
      </c>
      <c r="L22" s="78" t="s">
        <v>15</v>
      </c>
      <c r="M22" s="44">
        <v>6</v>
      </c>
      <c r="N22" s="44" t="s">
        <v>26</v>
      </c>
      <c r="O22" s="44" t="s">
        <v>118</v>
      </c>
      <c r="P22" s="297"/>
    </row>
    <row r="23" spans="1:16" ht="24" x14ac:dyDescent="0.35">
      <c r="B23" s="138" t="s">
        <v>246</v>
      </c>
      <c r="C23" s="116" t="s">
        <v>16</v>
      </c>
      <c r="D23" s="113">
        <v>6</v>
      </c>
      <c r="E23" s="276" t="s">
        <v>354</v>
      </c>
      <c r="F23" s="113" t="s">
        <v>26</v>
      </c>
      <c r="G23" s="113" t="s">
        <v>116</v>
      </c>
      <c r="H23" s="139">
        <v>7</v>
      </c>
      <c r="I23" s="77" t="s">
        <v>362</v>
      </c>
      <c r="J23" s="78">
        <v>4</v>
      </c>
      <c r="K23" s="78">
        <v>2</v>
      </c>
      <c r="L23" s="78" t="s">
        <v>38</v>
      </c>
      <c r="M23" s="44">
        <v>6</v>
      </c>
      <c r="N23" s="44" t="s">
        <v>26</v>
      </c>
      <c r="O23" s="44" t="s">
        <v>119</v>
      </c>
      <c r="P23" s="36"/>
    </row>
    <row r="24" spans="1:16" ht="24" x14ac:dyDescent="0.35">
      <c r="B24" s="138" t="s">
        <v>300</v>
      </c>
      <c r="C24" s="116" t="s">
        <v>20</v>
      </c>
      <c r="D24" s="113">
        <v>9</v>
      </c>
      <c r="E24" s="276" t="s">
        <v>354</v>
      </c>
      <c r="F24" s="113" t="s">
        <v>26</v>
      </c>
      <c r="G24" s="113" t="s">
        <v>116</v>
      </c>
      <c r="H24" s="139">
        <v>8</v>
      </c>
      <c r="I24" s="77" t="s">
        <v>9</v>
      </c>
      <c r="J24" s="78">
        <v>4</v>
      </c>
      <c r="K24" s="78">
        <v>2</v>
      </c>
      <c r="L24" s="78" t="s">
        <v>103</v>
      </c>
      <c r="M24" s="44">
        <v>9</v>
      </c>
      <c r="N24" s="44" t="s">
        <v>26</v>
      </c>
      <c r="O24" s="44" t="s">
        <v>120</v>
      </c>
      <c r="P24" s="36"/>
    </row>
    <row r="25" spans="1:16" ht="15" thickBot="1" x14ac:dyDescent="0.4">
      <c r="B25" s="138" t="s">
        <v>308</v>
      </c>
      <c r="C25" s="116"/>
      <c r="D25" s="82">
        <v>3</v>
      </c>
      <c r="E25" s="284" t="s">
        <v>357</v>
      </c>
      <c r="F25" s="113" t="s">
        <v>25</v>
      </c>
      <c r="G25" s="113"/>
      <c r="H25" s="139"/>
      <c r="I25" s="77" t="s">
        <v>30</v>
      </c>
      <c r="J25" s="78">
        <v>2</v>
      </c>
      <c r="K25" s="78">
        <v>1</v>
      </c>
      <c r="L25" s="78"/>
      <c r="M25" s="44">
        <v>3</v>
      </c>
      <c r="N25" s="44" t="s">
        <v>25</v>
      </c>
      <c r="O25" s="44"/>
      <c r="P25" s="36"/>
    </row>
    <row r="26" spans="1:16" ht="15" thickTop="1" x14ac:dyDescent="0.35">
      <c r="B26" s="137" t="s">
        <v>272</v>
      </c>
      <c r="C26" s="127"/>
      <c r="D26" s="133">
        <f>SUM(D21:D25)</f>
        <v>33</v>
      </c>
      <c r="E26" s="278"/>
      <c r="F26" s="128"/>
      <c r="G26" s="113"/>
      <c r="H26" s="139"/>
      <c r="I26" s="34"/>
      <c r="J26" s="35"/>
      <c r="K26" s="35"/>
      <c r="L26" s="35"/>
      <c r="M26" s="274"/>
      <c r="N26" s="274"/>
      <c r="O26" s="274"/>
      <c r="P26" s="36"/>
    </row>
    <row r="27" spans="1:16" x14ac:dyDescent="0.35">
      <c r="B27" s="341" t="s">
        <v>268</v>
      </c>
      <c r="C27" s="342"/>
      <c r="D27" s="342"/>
      <c r="E27" s="342"/>
      <c r="F27" s="342"/>
      <c r="G27" s="342"/>
      <c r="H27" s="343"/>
      <c r="I27" s="34"/>
      <c r="J27" s="35"/>
      <c r="K27" s="35"/>
      <c r="L27" s="35"/>
      <c r="M27" s="274"/>
      <c r="N27" s="274"/>
      <c r="O27" s="274"/>
      <c r="P27" s="36"/>
    </row>
    <row r="28" spans="1:16" ht="24" x14ac:dyDescent="0.35">
      <c r="B28" s="138" t="s">
        <v>97</v>
      </c>
      <c r="C28" s="129" t="s">
        <v>19</v>
      </c>
      <c r="D28" s="113">
        <v>8</v>
      </c>
      <c r="E28" s="276" t="s">
        <v>354</v>
      </c>
      <c r="F28" s="113" t="s">
        <v>26</v>
      </c>
      <c r="G28" s="113" t="s">
        <v>116</v>
      </c>
      <c r="H28" s="139">
        <v>9</v>
      </c>
      <c r="I28" s="77" t="s">
        <v>307</v>
      </c>
      <c r="J28" s="78">
        <v>5</v>
      </c>
      <c r="K28" s="270">
        <v>1</v>
      </c>
      <c r="L28" s="270" t="s">
        <v>39</v>
      </c>
      <c r="M28" s="44">
        <v>8</v>
      </c>
      <c r="N28" s="44" t="s">
        <v>26</v>
      </c>
      <c r="O28" s="44" t="s">
        <v>121</v>
      </c>
      <c r="P28" s="34"/>
    </row>
    <row r="29" spans="1:16" ht="24" x14ac:dyDescent="0.35">
      <c r="A29" s="251"/>
      <c r="B29" s="142" t="s">
        <v>333</v>
      </c>
      <c r="C29" s="129" t="s">
        <v>122</v>
      </c>
      <c r="D29" s="113">
        <v>6</v>
      </c>
      <c r="E29" s="283" t="s">
        <v>356</v>
      </c>
      <c r="F29" s="113" t="s">
        <v>26</v>
      </c>
      <c r="G29" s="113" t="s">
        <v>118</v>
      </c>
      <c r="H29" s="139">
        <v>10</v>
      </c>
      <c r="I29" s="77" t="s">
        <v>321</v>
      </c>
      <c r="J29" s="78">
        <v>1</v>
      </c>
      <c r="K29" s="270">
        <v>2</v>
      </c>
      <c r="L29" s="270" t="s">
        <v>122</v>
      </c>
      <c r="M29" s="37">
        <v>6</v>
      </c>
      <c r="N29" s="37" t="s">
        <v>26</v>
      </c>
      <c r="O29" s="37" t="s">
        <v>118</v>
      </c>
      <c r="P29" s="36"/>
    </row>
    <row r="30" spans="1:16" x14ac:dyDescent="0.35">
      <c r="B30" s="303" t="s">
        <v>96</v>
      </c>
      <c r="C30" s="304" t="s">
        <v>33</v>
      </c>
      <c r="D30" s="305">
        <v>10</v>
      </c>
      <c r="E30" s="305" t="s">
        <v>354</v>
      </c>
      <c r="F30" s="305" t="s">
        <v>26</v>
      </c>
      <c r="G30" s="305" t="s">
        <v>116</v>
      </c>
      <c r="H30" s="306">
        <v>11</v>
      </c>
      <c r="I30" s="307" t="s">
        <v>123</v>
      </c>
      <c r="J30" s="308">
        <v>3</v>
      </c>
      <c r="K30" s="308">
        <v>1</v>
      </c>
      <c r="L30" s="308" t="s">
        <v>33</v>
      </c>
      <c r="M30" s="309">
        <v>10</v>
      </c>
      <c r="N30" s="309" t="s">
        <v>26</v>
      </c>
      <c r="O30" s="309" t="s">
        <v>124</v>
      </c>
      <c r="P30" s="300" t="s">
        <v>364</v>
      </c>
    </row>
    <row r="31" spans="1:16" s="273" customFormat="1" ht="38.5" customHeight="1" x14ac:dyDescent="0.35">
      <c r="B31" s="303"/>
      <c r="C31" s="304"/>
      <c r="D31" s="310"/>
      <c r="E31" s="310"/>
      <c r="F31" s="305"/>
      <c r="G31" s="305"/>
      <c r="H31" s="306"/>
      <c r="I31" s="307"/>
      <c r="J31" s="308"/>
      <c r="K31" s="308"/>
      <c r="L31" s="308"/>
      <c r="M31" s="309"/>
      <c r="N31" s="309"/>
      <c r="O31" s="309"/>
      <c r="P31" s="302" t="s">
        <v>366</v>
      </c>
    </row>
    <row r="32" spans="1:16" ht="15" thickBot="1" x14ac:dyDescent="0.4">
      <c r="B32" s="138" t="s">
        <v>284</v>
      </c>
      <c r="C32" s="116"/>
      <c r="D32" s="82">
        <v>4</v>
      </c>
      <c r="E32" s="284"/>
      <c r="F32" s="113" t="s">
        <v>25</v>
      </c>
      <c r="G32" s="113"/>
      <c r="H32" s="139"/>
      <c r="I32" s="77" t="s">
        <v>92</v>
      </c>
      <c r="J32" s="78">
        <v>3</v>
      </c>
      <c r="K32" s="270">
        <v>2</v>
      </c>
      <c r="L32" s="270"/>
      <c r="M32" s="37">
        <v>4</v>
      </c>
      <c r="N32" s="37" t="s">
        <v>25</v>
      </c>
      <c r="O32" s="37"/>
      <c r="P32" s="36"/>
    </row>
    <row r="33" spans="2:16" ht="15.5" thickTop="1" thickBot="1" x14ac:dyDescent="0.4">
      <c r="B33" s="140" t="s">
        <v>273</v>
      </c>
      <c r="C33" s="127"/>
      <c r="D33" s="134">
        <f>SUM(D28:D32)</f>
        <v>28</v>
      </c>
      <c r="E33" s="285"/>
      <c r="F33" s="128"/>
      <c r="G33" s="113"/>
      <c r="H33" s="139"/>
      <c r="I33" s="83"/>
      <c r="J33" s="84"/>
      <c r="K33" s="35"/>
      <c r="L33" s="35"/>
      <c r="M33" s="32"/>
      <c r="N33" s="32"/>
      <c r="O33" s="32"/>
      <c r="P33" s="36"/>
    </row>
    <row r="34" spans="2:16" ht="15" thickTop="1" x14ac:dyDescent="0.35">
      <c r="B34" s="140" t="s">
        <v>275</v>
      </c>
      <c r="C34" s="88"/>
      <c r="D34" s="133">
        <f>D26+D33</f>
        <v>61</v>
      </c>
      <c r="E34" s="278"/>
      <c r="F34" s="128"/>
      <c r="G34" s="113"/>
      <c r="H34" s="139"/>
      <c r="I34" s="83"/>
      <c r="J34" s="84"/>
      <c r="K34" s="35"/>
      <c r="L34" s="35"/>
      <c r="M34" s="32"/>
      <c r="N34" s="32"/>
      <c r="O34" s="32"/>
      <c r="P34" s="36"/>
    </row>
    <row r="35" spans="2:16" x14ac:dyDescent="0.35">
      <c r="B35" s="341" t="s">
        <v>271</v>
      </c>
      <c r="C35" s="342"/>
      <c r="D35" s="342"/>
      <c r="E35" s="342"/>
      <c r="F35" s="342"/>
      <c r="G35" s="342"/>
      <c r="H35" s="343"/>
      <c r="I35" s="34"/>
      <c r="J35" s="35"/>
      <c r="K35" s="35"/>
      <c r="L35" s="35"/>
      <c r="M35" s="32"/>
      <c r="N35" s="32"/>
      <c r="O35" s="32"/>
      <c r="P35" s="36"/>
    </row>
    <row r="36" spans="2:16" x14ac:dyDescent="0.35">
      <c r="B36" s="341" t="s">
        <v>267</v>
      </c>
      <c r="C36" s="342"/>
      <c r="D36" s="342"/>
      <c r="E36" s="342"/>
      <c r="F36" s="342"/>
      <c r="G36" s="342"/>
      <c r="H36" s="343"/>
      <c r="I36" s="34"/>
      <c r="J36" s="35"/>
      <c r="K36" s="35"/>
      <c r="L36" s="35"/>
      <c r="M36" s="32"/>
      <c r="N36" s="32"/>
      <c r="O36" s="32"/>
      <c r="P36" s="36"/>
    </row>
    <row r="37" spans="2:16" x14ac:dyDescent="0.35">
      <c r="B37" s="413" t="s">
        <v>11</v>
      </c>
      <c r="C37" s="129" t="s">
        <v>125</v>
      </c>
      <c r="D37" s="113">
        <v>3</v>
      </c>
      <c r="E37" s="354" t="s">
        <v>358</v>
      </c>
      <c r="F37" s="113" t="s">
        <v>26</v>
      </c>
      <c r="G37" s="113" t="s">
        <v>118</v>
      </c>
      <c r="H37" s="394">
        <v>12</v>
      </c>
      <c r="I37" s="411" t="s">
        <v>126</v>
      </c>
      <c r="J37" s="412">
        <v>1</v>
      </c>
      <c r="K37" s="412">
        <v>2</v>
      </c>
      <c r="L37" s="270" t="s">
        <v>125</v>
      </c>
      <c r="M37" s="37">
        <v>3</v>
      </c>
      <c r="N37" s="37" t="s">
        <v>26</v>
      </c>
      <c r="O37" s="37" t="s">
        <v>118</v>
      </c>
      <c r="P37" s="34"/>
    </row>
    <row r="38" spans="2:16" x14ac:dyDescent="0.35">
      <c r="B38" s="414"/>
      <c r="C38" s="129" t="s">
        <v>10</v>
      </c>
      <c r="D38" s="113">
        <v>3</v>
      </c>
      <c r="E38" s="355"/>
      <c r="F38" s="113" t="s">
        <v>13</v>
      </c>
      <c r="G38" s="113"/>
      <c r="H38" s="395"/>
      <c r="I38" s="411"/>
      <c r="J38" s="412"/>
      <c r="K38" s="412"/>
      <c r="L38" s="270" t="s">
        <v>10</v>
      </c>
      <c r="M38" s="37">
        <v>3</v>
      </c>
      <c r="N38" s="37" t="s">
        <v>127</v>
      </c>
      <c r="O38" s="37"/>
      <c r="P38" s="41"/>
    </row>
    <row r="39" spans="2:16" ht="19" customHeight="1" x14ac:dyDescent="0.35">
      <c r="B39" s="256" t="s">
        <v>302</v>
      </c>
      <c r="C39" s="129" t="s">
        <v>18</v>
      </c>
      <c r="D39" s="113">
        <v>10</v>
      </c>
      <c r="E39" s="276" t="s">
        <v>354</v>
      </c>
      <c r="F39" s="113" t="s">
        <v>26</v>
      </c>
      <c r="G39" s="113" t="s">
        <v>116</v>
      </c>
      <c r="H39" s="139">
        <v>13</v>
      </c>
      <c r="I39" s="77" t="s">
        <v>128</v>
      </c>
      <c r="J39" s="68">
        <v>2</v>
      </c>
      <c r="K39" s="270">
        <v>2</v>
      </c>
      <c r="L39" s="270" t="s">
        <v>32</v>
      </c>
      <c r="M39" s="37">
        <v>10</v>
      </c>
      <c r="N39" s="37" t="s">
        <v>26</v>
      </c>
      <c r="O39" s="37" t="s">
        <v>129</v>
      </c>
      <c r="P39" s="299"/>
    </row>
    <row r="40" spans="2:16" ht="28.5" customHeight="1" x14ac:dyDescent="0.35">
      <c r="B40" s="255" t="s">
        <v>318</v>
      </c>
      <c r="C40" s="116" t="s">
        <v>130</v>
      </c>
      <c r="D40" s="129">
        <v>6</v>
      </c>
      <c r="E40" s="282" t="s">
        <v>354</v>
      </c>
      <c r="F40" s="113" t="s">
        <v>26</v>
      </c>
      <c r="G40" s="113" t="s">
        <v>111</v>
      </c>
      <c r="H40" s="139">
        <v>14</v>
      </c>
      <c r="I40" s="85" t="s">
        <v>319</v>
      </c>
      <c r="J40" s="68">
        <v>4</v>
      </c>
      <c r="K40" s="270">
        <v>1</v>
      </c>
      <c r="L40" s="270" t="s">
        <v>131</v>
      </c>
      <c r="M40" s="44">
        <v>6</v>
      </c>
      <c r="N40" s="44" t="s">
        <v>26</v>
      </c>
      <c r="O40" s="44" t="s">
        <v>132</v>
      </c>
      <c r="P40" s="34"/>
    </row>
    <row r="41" spans="2:16" ht="36" x14ac:dyDescent="0.35">
      <c r="B41" s="247" t="s">
        <v>133</v>
      </c>
      <c r="C41" s="249" t="s">
        <v>32</v>
      </c>
      <c r="D41" s="113">
        <v>6</v>
      </c>
      <c r="E41" s="282" t="s">
        <v>354</v>
      </c>
      <c r="F41" s="113" t="s">
        <v>13</v>
      </c>
      <c r="G41" s="113"/>
      <c r="H41" s="143">
        <v>15</v>
      </c>
      <c r="I41" s="79" t="s">
        <v>133</v>
      </c>
      <c r="J41" s="68">
        <v>3</v>
      </c>
      <c r="K41" s="270">
        <v>1</v>
      </c>
      <c r="L41" s="270" t="s">
        <v>32</v>
      </c>
      <c r="M41" s="37">
        <v>5</v>
      </c>
      <c r="N41" s="37" t="s">
        <v>26</v>
      </c>
      <c r="O41" s="37" t="s">
        <v>134</v>
      </c>
      <c r="P41" s="34"/>
    </row>
    <row r="42" spans="2:16" ht="24.5" thickBot="1" x14ac:dyDescent="0.4">
      <c r="B42" s="248" t="s">
        <v>248</v>
      </c>
      <c r="C42" s="249" t="s">
        <v>32</v>
      </c>
      <c r="D42" s="126">
        <v>6</v>
      </c>
      <c r="E42" s="286" t="s">
        <v>354</v>
      </c>
      <c r="F42" s="113" t="s">
        <v>13</v>
      </c>
      <c r="G42" s="113"/>
      <c r="H42" s="139">
        <v>16</v>
      </c>
      <c r="I42" s="77" t="s">
        <v>248</v>
      </c>
      <c r="J42" s="68">
        <v>4</v>
      </c>
      <c r="K42" s="270">
        <v>1</v>
      </c>
      <c r="L42" s="270" t="s">
        <v>32</v>
      </c>
      <c r="M42" s="37">
        <v>6</v>
      </c>
      <c r="N42" s="37" t="s">
        <v>26</v>
      </c>
      <c r="O42" s="37" t="s">
        <v>134</v>
      </c>
      <c r="P42" s="91"/>
    </row>
    <row r="43" spans="2:16" ht="15" thickTop="1" x14ac:dyDescent="0.35">
      <c r="B43" s="137" t="s">
        <v>272</v>
      </c>
      <c r="C43" s="127"/>
      <c r="D43" s="133">
        <f>SUM(D37:D42)</f>
        <v>34</v>
      </c>
      <c r="E43" s="279"/>
      <c r="F43" s="128"/>
      <c r="G43" s="113"/>
      <c r="H43" s="139"/>
      <c r="I43" s="83"/>
      <c r="J43" s="35"/>
      <c r="K43" s="35"/>
      <c r="L43" s="35"/>
      <c r="M43" s="32"/>
      <c r="N43" s="32"/>
      <c r="O43" s="32"/>
      <c r="P43" s="45"/>
    </row>
    <row r="44" spans="2:16" x14ac:dyDescent="0.35">
      <c r="B44" s="341" t="s">
        <v>268</v>
      </c>
      <c r="C44" s="342"/>
      <c r="D44" s="342"/>
      <c r="E44" s="342"/>
      <c r="F44" s="342"/>
      <c r="G44" s="342"/>
      <c r="H44" s="343"/>
      <c r="I44" s="83"/>
      <c r="J44" s="35"/>
      <c r="K44" s="35"/>
      <c r="L44" s="35"/>
      <c r="M44" s="32"/>
      <c r="N44" s="32"/>
      <c r="O44" s="32"/>
      <c r="P44" s="45"/>
    </row>
    <row r="45" spans="2:16" ht="51" customHeight="1" x14ac:dyDescent="0.35">
      <c r="B45" s="256" t="s">
        <v>344</v>
      </c>
      <c r="C45" s="257" t="s">
        <v>349</v>
      </c>
      <c r="D45" s="129">
        <v>6</v>
      </c>
      <c r="E45" s="282" t="s">
        <v>359</v>
      </c>
      <c r="F45" s="113" t="s">
        <v>26</v>
      </c>
      <c r="G45" s="113" t="s">
        <v>111</v>
      </c>
      <c r="H45" s="139">
        <v>17</v>
      </c>
      <c r="I45" s="77" t="s">
        <v>320</v>
      </c>
      <c r="J45" s="68"/>
      <c r="K45" s="68"/>
      <c r="L45" s="68"/>
      <c r="M45" s="37"/>
      <c r="N45" s="37"/>
      <c r="O45" s="37"/>
      <c r="P45" s="45"/>
    </row>
    <row r="46" spans="2:16" ht="24" x14ac:dyDescent="0.35">
      <c r="B46" s="248" t="s">
        <v>135</v>
      </c>
      <c r="C46" s="129" t="s">
        <v>136</v>
      </c>
      <c r="D46" s="113">
        <v>6</v>
      </c>
      <c r="E46" s="281" t="s">
        <v>354</v>
      </c>
      <c r="F46" s="113" t="s">
        <v>13</v>
      </c>
      <c r="G46" s="113"/>
      <c r="H46" s="139">
        <v>18</v>
      </c>
      <c r="I46" s="77" t="s">
        <v>135</v>
      </c>
      <c r="J46" s="270">
        <v>2</v>
      </c>
      <c r="K46" s="270">
        <v>2</v>
      </c>
      <c r="L46" s="270" t="s">
        <v>136</v>
      </c>
      <c r="M46" s="37">
        <v>6</v>
      </c>
      <c r="N46" s="37" t="s">
        <v>26</v>
      </c>
      <c r="O46" s="37" t="s">
        <v>137</v>
      </c>
      <c r="P46" s="45"/>
    </row>
    <row r="47" spans="2:16" ht="24" x14ac:dyDescent="0.35">
      <c r="B47" s="248" t="s">
        <v>244</v>
      </c>
      <c r="C47" s="249" t="s">
        <v>6</v>
      </c>
      <c r="D47" s="113">
        <v>6</v>
      </c>
      <c r="E47" s="276"/>
      <c r="F47" s="113" t="s">
        <v>14</v>
      </c>
      <c r="G47" s="113"/>
      <c r="H47" s="139">
        <v>19</v>
      </c>
      <c r="I47" s="77" t="s">
        <v>363</v>
      </c>
      <c r="J47" s="270">
        <v>1</v>
      </c>
      <c r="K47" s="270">
        <v>2</v>
      </c>
      <c r="L47" s="270" t="s">
        <v>6</v>
      </c>
      <c r="M47" s="37">
        <v>6</v>
      </c>
      <c r="N47" s="37" t="s">
        <v>2</v>
      </c>
      <c r="O47" s="37" t="s">
        <v>107</v>
      </c>
      <c r="P47" s="36"/>
    </row>
    <row r="48" spans="2:16" ht="24" x14ac:dyDescent="0.35">
      <c r="B48" s="248" t="s">
        <v>138</v>
      </c>
      <c r="C48" s="249" t="s">
        <v>36</v>
      </c>
      <c r="D48" s="113">
        <v>6</v>
      </c>
      <c r="E48" s="276"/>
      <c r="F48" s="113" t="s">
        <v>14</v>
      </c>
      <c r="G48" s="113"/>
      <c r="H48" s="139">
        <v>20</v>
      </c>
      <c r="I48" s="77" t="s">
        <v>138</v>
      </c>
      <c r="J48" s="270">
        <v>3</v>
      </c>
      <c r="K48" s="270">
        <v>2</v>
      </c>
      <c r="L48" s="270" t="s">
        <v>36</v>
      </c>
      <c r="M48" s="37">
        <v>7</v>
      </c>
      <c r="N48" s="37" t="s">
        <v>26</v>
      </c>
      <c r="O48" s="37" t="s">
        <v>137</v>
      </c>
      <c r="P48" s="46"/>
    </row>
    <row r="49" spans="2:16" x14ac:dyDescent="0.35">
      <c r="B49" s="138" t="s">
        <v>306</v>
      </c>
      <c r="C49" s="113"/>
      <c r="D49" s="113">
        <v>3</v>
      </c>
      <c r="E49" s="276"/>
      <c r="F49" s="113" t="s">
        <v>28</v>
      </c>
      <c r="G49" s="113"/>
      <c r="H49" s="139"/>
      <c r="I49" s="38" t="s">
        <v>139</v>
      </c>
      <c r="J49" s="270"/>
      <c r="K49" s="270"/>
      <c r="L49" s="270"/>
      <c r="M49" s="37"/>
      <c r="N49" s="37"/>
      <c r="O49" s="37"/>
      <c r="P49" s="47"/>
    </row>
    <row r="50" spans="2:16" ht="15" thickBot="1" x14ac:dyDescent="0.4">
      <c r="B50" s="140" t="s">
        <v>273</v>
      </c>
      <c r="C50" s="127"/>
      <c r="D50" s="135">
        <f>SUM(D45:D49)</f>
        <v>27</v>
      </c>
      <c r="E50" s="287"/>
      <c r="F50" s="128"/>
      <c r="G50" s="113"/>
      <c r="H50" s="139"/>
      <c r="I50" s="34"/>
      <c r="J50" s="35"/>
      <c r="K50" s="35"/>
      <c r="L50" s="35"/>
      <c r="M50" s="32"/>
      <c r="N50" s="32"/>
      <c r="O50" s="32"/>
      <c r="P50" s="36"/>
    </row>
    <row r="51" spans="2:16" ht="15.5" thickTop="1" thickBot="1" x14ac:dyDescent="0.4">
      <c r="B51" s="140" t="s">
        <v>276</v>
      </c>
      <c r="C51" s="127"/>
      <c r="D51" s="134">
        <f>D50+D43</f>
        <v>61</v>
      </c>
      <c r="E51" s="285"/>
      <c r="F51" s="128"/>
      <c r="G51" s="113"/>
      <c r="H51" s="139"/>
      <c r="I51" s="34"/>
      <c r="J51" s="35"/>
      <c r="K51" s="35"/>
      <c r="L51" s="35"/>
      <c r="M51" s="32"/>
      <c r="N51" s="32"/>
      <c r="O51" s="32"/>
      <c r="P51" s="36"/>
    </row>
    <row r="52" spans="2:16" ht="15.5" thickTop="1" thickBot="1" x14ac:dyDescent="0.4">
      <c r="B52" s="144" t="s">
        <v>277</v>
      </c>
      <c r="C52" s="145"/>
      <c r="D52" s="146">
        <f>D51+D34+D18</f>
        <v>180</v>
      </c>
      <c r="E52" s="146"/>
      <c r="F52" s="147"/>
      <c r="G52" s="148"/>
      <c r="H52" s="149"/>
      <c r="I52" s="34"/>
      <c r="J52" s="35"/>
      <c r="K52" s="35"/>
      <c r="L52" s="35"/>
      <c r="M52" s="32"/>
      <c r="N52" s="32"/>
      <c r="O52" s="32"/>
      <c r="P52" s="36"/>
    </row>
    <row r="53" spans="2:16" x14ac:dyDescent="0.35">
      <c r="B53" s="30"/>
      <c r="C53" s="31"/>
      <c r="D53" s="29"/>
      <c r="F53" s="29"/>
      <c r="G53" s="31"/>
      <c r="H53" s="69"/>
      <c r="I53" s="33"/>
      <c r="J53" s="33"/>
      <c r="K53" s="33"/>
      <c r="L53" s="33"/>
      <c r="M53" s="33"/>
      <c r="N53" s="33"/>
      <c r="O53" s="33"/>
      <c r="P53" s="29"/>
    </row>
    <row r="54" spans="2:16" ht="15" thickBot="1" x14ac:dyDescent="0.4">
      <c r="B54" s="53" t="s">
        <v>280</v>
      </c>
      <c r="C54" s="31"/>
      <c r="D54" s="29"/>
      <c r="F54" s="29"/>
      <c r="G54" s="31"/>
      <c r="H54" s="69"/>
      <c r="I54" s="33"/>
      <c r="J54" s="33"/>
      <c r="K54" s="33"/>
      <c r="L54" s="33"/>
      <c r="M54" s="33"/>
      <c r="N54" s="33"/>
      <c r="O54" s="33"/>
      <c r="P54" s="29"/>
    </row>
    <row r="55" spans="2:16" ht="24.5" thickBot="1" x14ac:dyDescent="0.4">
      <c r="B55" s="98"/>
      <c r="C55" s="99" t="s">
        <v>21</v>
      </c>
      <c r="D55" s="100" t="s">
        <v>0</v>
      </c>
      <c r="F55" s="100" t="s">
        <v>193</v>
      </c>
      <c r="G55" s="99" t="s">
        <v>108</v>
      </c>
      <c r="H55" s="101" t="s">
        <v>192</v>
      </c>
      <c r="I55" s="190" t="s">
        <v>282</v>
      </c>
      <c r="J55" s="108" t="s">
        <v>283</v>
      </c>
      <c r="K55" s="109" t="s">
        <v>98</v>
      </c>
      <c r="L55" s="33"/>
      <c r="M55" s="33"/>
      <c r="N55" s="33"/>
      <c r="O55" s="33"/>
      <c r="P55" s="29"/>
    </row>
    <row r="56" spans="2:16" x14ac:dyDescent="0.35">
      <c r="B56" s="402" t="s">
        <v>278</v>
      </c>
      <c r="C56" s="403"/>
      <c r="D56" s="403"/>
      <c r="E56" s="403"/>
      <c r="F56" s="403"/>
      <c r="G56" s="403"/>
      <c r="H56" s="404"/>
      <c r="I56" s="33"/>
      <c r="J56" s="33"/>
      <c r="K56" s="33"/>
      <c r="L56" s="33"/>
      <c r="M56" s="33"/>
      <c r="N56" s="33"/>
      <c r="O56" s="33"/>
      <c r="P56" s="29"/>
    </row>
    <row r="57" spans="2:16" x14ac:dyDescent="0.35">
      <c r="B57" s="408" t="s">
        <v>267</v>
      </c>
      <c r="C57" s="409"/>
      <c r="D57" s="409"/>
      <c r="E57" s="409"/>
      <c r="F57" s="409"/>
      <c r="G57" s="409"/>
      <c r="H57" s="410"/>
      <c r="I57" s="33"/>
      <c r="J57" s="33"/>
      <c r="K57" s="33"/>
      <c r="L57" s="33"/>
      <c r="M57" s="33"/>
      <c r="N57" s="33"/>
      <c r="O57" s="33"/>
      <c r="P57" s="29"/>
    </row>
    <row r="58" spans="2:16" ht="24.5" x14ac:dyDescent="0.35">
      <c r="B58" s="191" t="s">
        <v>211</v>
      </c>
      <c r="C58" s="62" t="s">
        <v>3</v>
      </c>
      <c r="D58" s="62">
        <v>8</v>
      </c>
      <c r="F58" s="62" t="s">
        <v>2</v>
      </c>
      <c r="G58" s="62" t="s">
        <v>114</v>
      </c>
      <c r="H58" s="192"/>
      <c r="I58" s="33"/>
      <c r="J58" s="39">
        <v>1</v>
      </c>
      <c r="K58" s="39">
        <v>1</v>
      </c>
      <c r="L58" s="33"/>
      <c r="M58" s="33"/>
      <c r="N58" s="33"/>
      <c r="O58" s="33"/>
      <c r="P58" s="29"/>
    </row>
    <row r="59" spans="2:16" ht="24.5" x14ac:dyDescent="0.35">
      <c r="B59" s="191" t="s">
        <v>29</v>
      </c>
      <c r="C59" s="62" t="s">
        <v>5</v>
      </c>
      <c r="D59" s="62">
        <v>8</v>
      </c>
      <c r="F59" s="62" t="s">
        <v>2</v>
      </c>
      <c r="G59" s="62" t="s">
        <v>109</v>
      </c>
      <c r="H59" s="192"/>
      <c r="I59" s="33"/>
      <c r="J59" s="39">
        <v>2</v>
      </c>
      <c r="K59" s="39">
        <v>1</v>
      </c>
      <c r="L59" s="33"/>
      <c r="M59" s="33"/>
      <c r="N59" s="33"/>
      <c r="O59" s="33"/>
      <c r="P59" s="29"/>
    </row>
    <row r="60" spans="2:16" x14ac:dyDescent="0.35">
      <c r="B60" s="142" t="s">
        <v>34</v>
      </c>
      <c r="C60" s="66" t="s">
        <v>35</v>
      </c>
      <c r="D60" s="66">
        <v>8</v>
      </c>
      <c r="F60" s="62" t="s">
        <v>26</v>
      </c>
      <c r="G60" s="62" t="s">
        <v>214</v>
      </c>
      <c r="H60" s="192"/>
      <c r="I60" s="33"/>
      <c r="J60" s="39">
        <v>3</v>
      </c>
      <c r="K60" s="44">
        <v>1</v>
      </c>
      <c r="L60" s="61"/>
      <c r="M60" s="401"/>
      <c r="N60" s="401"/>
      <c r="O60" s="401"/>
      <c r="P60" s="70"/>
    </row>
    <row r="61" spans="2:16" ht="15" thickBot="1" x14ac:dyDescent="0.4">
      <c r="B61" s="191" t="s">
        <v>40</v>
      </c>
      <c r="C61" s="62"/>
      <c r="D61" s="65">
        <v>4</v>
      </c>
      <c r="F61" s="62" t="s">
        <v>25</v>
      </c>
      <c r="G61" s="62"/>
      <c r="H61" s="192"/>
      <c r="I61" s="33"/>
      <c r="J61" s="39">
        <v>5</v>
      </c>
      <c r="K61" s="39">
        <v>1</v>
      </c>
      <c r="L61" s="33"/>
      <c r="M61" s="33"/>
      <c r="N61" s="33"/>
      <c r="O61" s="33"/>
      <c r="P61" s="29"/>
    </row>
    <row r="62" spans="2:16" ht="15" thickTop="1" x14ac:dyDescent="0.35">
      <c r="B62" s="193" t="s">
        <v>272</v>
      </c>
      <c r="C62" s="62"/>
      <c r="D62" s="64">
        <v>28</v>
      </c>
      <c r="F62" s="63"/>
      <c r="G62" s="62"/>
      <c r="H62" s="192"/>
      <c r="I62" s="33"/>
      <c r="J62" s="39"/>
      <c r="K62" s="39"/>
      <c r="L62" s="33"/>
      <c r="M62" s="33"/>
      <c r="N62" s="33"/>
      <c r="O62" s="33"/>
      <c r="P62" s="29"/>
    </row>
    <row r="63" spans="2:16" x14ac:dyDescent="0.35">
      <c r="B63" s="402" t="s">
        <v>278</v>
      </c>
      <c r="C63" s="403"/>
      <c r="D63" s="403"/>
      <c r="E63" s="403"/>
      <c r="F63" s="403"/>
      <c r="G63" s="403"/>
      <c r="H63" s="404"/>
      <c r="I63" s="33"/>
      <c r="J63" s="33"/>
      <c r="K63" s="33"/>
      <c r="L63" s="33"/>
      <c r="M63" s="33"/>
      <c r="N63" s="33"/>
      <c r="O63" s="33"/>
      <c r="P63" s="29"/>
    </row>
    <row r="64" spans="2:16" x14ac:dyDescent="0.35">
      <c r="B64" s="398" t="s">
        <v>268</v>
      </c>
      <c r="C64" s="399"/>
      <c r="D64" s="399"/>
      <c r="E64" s="399"/>
      <c r="F64" s="399"/>
      <c r="G64" s="399"/>
      <c r="H64" s="400"/>
      <c r="I64" s="33"/>
      <c r="J64" s="33"/>
      <c r="K64" s="33"/>
      <c r="L64" s="33"/>
      <c r="M64" s="33"/>
      <c r="N64" s="33"/>
      <c r="O64" s="33"/>
      <c r="P64" s="29"/>
    </row>
    <row r="65" spans="2:16" x14ac:dyDescent="0.35">
      <c r="B65" s="191" t="s">
        <v>212</v>
      </c>
      <c r="C65" s="62" t="s">
        <v>37</v>
      </c>
      <c r="D65" s="62">
        <v>8</v>
      </c>
      <c r="F65" s="62" t="s">
        <v>26</v>
      </c>
      <c r="G65" s="62" t="s">
        <v>132</v>
      </c>
      <c r="H65" s="192"/>
      <c r="I65" s="33"/>
      <c r="J65" s="39">
        <v>3</v>
      </c>
      <c r="K65" s="39">
        <v>2</v>
      </c>
      <c r="L65" s="33"/>
      <c r="M65" s="33"/>
      <c r="N65" s="33"/>
      <c r="O65" s="33"/>
      <c r="P65" s="29"/>
    </row>
    <row r="66" spans="2:16" ht="24" x14ac:dyDescent="0.35">
      <c r="B66" s="142" t="s">
        <v>249</v>
      </c>
      <c r="C66" s="37" t="s">
        <v>6</v>
      </c>
      <c r="D66" s="37">
        <v>8</v>
      </c>
      <c r="F66" s="37" t="s">
        <v>2</v>
      </c>
      <c r="G66" s="37" t="s">
        <v>107</v>
      </c>
      <c r="H66" s="192"/>
      <c r="I66" s="33"/>
      <c r="J66" s="44">
        <v>4</v>
      </c>
      <c r="K66" s="44">
        <v>2</v>
      </c>
      <c r="L66" s="55"/>
      <c r="M66" s="33"/>
      <c r="N66" s="33"/>
      <c r="O66" s="33"/>
      <c r="P66" s="29"/>
    </row>
    <row r="67" spans="2:16" ht="24" x14ac:dyDescent="0.35">
      <c r="B67" s="311" t="s">
        <v>213</v>
      </c>
      <c r="C67" s="312" t="s">
        <v>33</v>
      </c>
      <c r="D67" s="312">
        <v>6</v>
      </c>
      <c r="E67" s="313"/>
      <c r="F67" s="312" t="s">
        <v>26</v>
      </c>
      <c r="G67" s="312" t="s">
        <v>124</v>
      </c>
      <c r="H67" s="314"/>
      <c r="I67" s="315"/>
      <c r="J67" s="309">
        <v>4</v>
      </c>
      <c r="K67" s="309">
        <v>2</v>
      </c>
      <c r="L67" s="301" t="s">
        <v>365</v>
      </c>
      <c r="M67" s="33"/>
      <c r="N67" s="33"/>
      <c r="O67" s="33"/>
      <c r="P67" s="29"/>
    </row>
    <row r="68" spans="2:16" ht="15" thickBot="1" x14ac:dyDescent="0.4">
      <c r="B68" s="194" t="s">
        <v>250</v>
      </c>
      <c r="C68" s="86" t="s">
        <v>38</v>
      </c>
      <c r="D68" s="87">
        <v>6</v>
      </c>
      <c r="F68" s="86" t="s">
        <v>26</v>
      </c>
      <c r="G68" s="86" t="s">
        <v>119</v>
      </c>
      <c r="H68" s="141"/>
      <c r="I68" s="80"/>
      <c r="J68" s="76">
        <v>3</v>
      </c>
      <c r="K68" s="39">
        <v>2</v>
      </c>
      <c r="L68" s="33"/>
      <c r="M68" s="33"/>
      <c r="N68" s="33"/>
      <c r="O68" s="33"/>
      <c r="P68" s="29"/>
    </row>
    <row r="69" spans="2:16" ht="16" customHeight="1" thickTop="1" thickBot="1" x14ac:dyDescent="0.4">
      <c r="B69" s="195" t="s">
        <v>273</v>
      </c>
      <c r="C69" s="62"/>
      <c r="D69" s="110">
        <f>SUM(D65:D68)</f>
        <v>28</v>
      </c>
      <c r="F69" s="62"/>
      <c r="G69" s="62"/>
      <c r="H69" s="192"/>
      <c r="I69" s="33"/>
      <c r="J69" s="33"/>
      <c r="K69" s="33"/>
      <c r="L69" s="33"/>
      <c r="M69" s="33"/>
      <c r="N69" s="33"/>
      <c r="O69" s="33"/>
      <c r="P69" s="29"/>
    </row>
    <row r="70" spans="2:16" ht="15" thickTop="1" x14ac:dyDescent="0.35">
      <c r="B70" s="196" t="s">
        <v>281</v>
      </c>
      <c r="C70" s="62"/>
      <c r="D70" s="111">
        <f>+D62+D69</f>
        <v>56</v>
      </c>
      <c r="F70" s="63"/>
      <c r="G70" s="62"/>
      <c r="H70" s="192"/>
      <c r="I70" s="33"/>
      <c r="J70" s="33"/>
      <c r="K70" s="33"/>
      <c r="L70" s="33"/>
      <c r="M70" s="33"/>
      <c r="N70" s="33"/>
      <c r="O70" s="33"/>
      <c r="P70" s="29"/>
    </row>
    <row r="71" spans="2:16" x14ac:dyDescent="0.35">
      <c r="B71" s="405" t="s">
        <v>279</v>
      </c>
      <c r="C71" s="406"/>
      <c r="D71" s="406"/>
      <c r="E71" s="406"/>
      <c r="F71" s="406"/>
      <c r="G71" s="406"/>
      <c r="H71" s="407"/>
      <c r="I71" s="33"/>
      <c r="J71" s="33"/>
      <c r="K71" s="33"/>
      <c r="L71" s="33"/>
      <c r="M71" s="33"/>
      <c r="N71" s="33"/>
      <c r="O71" s="33"/>
      <c r="P71" s="29"/>
    </row>
    <row r="72" spans="2:16" x14ac:dyDescent="0.35">
      <c r="B72" s="408" t="s">
        <v>267</v>
      </c>
      <c r="C72" s="409"/>
      <c r="D72" s="409"/>
      <c r="E72" s="409"/>
      <c r="F72" s="409"/>
      <c r="G72" s="409"/>
      <c r="H72" s="410"/>
      <c r="I72" s="33"/>
      <c r="J72" s="33"/>
      <c r="K72" s="33"/>
      <c r="L72" s="33"/>
      <c r="M72" s="33"/>
      <c r="N72" s="33"/>
      <c r="O72" s="33"/>
      <c r="P72" s="29"/>
    </row>
    <row r="73" spans="2:16" x14ac:dyDescent="0.35">
      <c r="B73" s="197" t="s">
        <v>233</v>
      </c>
      <c r="C73" s="66" t="s">
        <v>39</v>
      </c>
      <c r="D73" s="66">
        <v>10</v>
      </c>
      <c r="F73" s="62" t="s">
        <v>26</v>
      </c>
      <c r="G73" s="62" t="s">
        <v>121</v>
      </c>
      <c r="H73" s="192"/>
      <c r="I73" s="33"/>
      <c r="J73" s="44">
        <v>4</v>
      </c>
      <c r="K73" s="44">
        <v>1</v>
      </c>
      <c r="L73" s="55"/>
      <c r="M73" s="33"/>
      <c r="N73" s="33"/>
      <c r="O73" s="33"/>
      <c r="P73" s="29"/>
    </row>
    <row r="74" spans="2:16" x14ac:dyDescent="0.35">
      <c r="B74" s="198" t="s">
        <v>223</v>
      </c>
      <c r="C74" s="37"/>
      <c r="D74" s="37">
        <v>6</v>
      </c>
      <c r="F74" s="37" t="s">
        <v>14</v>
      </c>
      <c r="G74" s="51"/>
      <c r="H74" s="192"/>
      <c r="I74" s="33"/>
      <c r="J74" s="6"/>
      <c r="K74" s="6"/>
      <c r="L74" s="33"/>
      <c r="M74" s="33"/>
      <c r="N74" s="33"/>
      <c r="O74" s="33"/>
      <c r="P74" s="29"/>
    </row>
    <row r="75" spans="2:16" x14ac:dyDescent="0.35">
      <c r="B75" s="142" t="s">
        <v>224</v>
      </c>
      <c r="C75" s="37"/>
      <c r="D75" s="37">
        <v>6</v>
      </c>
      <c r="F75" s="37" t="s">
        <v>25</v>
      </c>
      <c r="G75" s="37"/>
      <c r="H75" s="192"/>
      <c r="I75" s="55"/>
      <c r="J75" s="39"/>
      <c r="K75" s="39"/>
      <c r="L75" s="33"/>
      <c r="M75" s="33"/>
      <c r="N75" s="33"/>
      <c r="O75" s="33"/>
      <c r="P75" s="29"/>
    </row>
    <row r="76" spans="2:16" ht="25" thickBot="1" x14ac:dyDescent="0.4">
      <c r="B76" s="191" t="s">
        <v>216</v>
      </c>
      <c r="C76" s="67" t="s">
        <v>217</v>
      </c>
      <c r="D76" s="54" t="s">
        <v>218</v>
      </c>
      <c r="F76" s="67" t="s">
        <v>219</v>
      </c>
      <c r="G76" s="67" t="s">
        <v>220</v>
      </c>
      <c r="H76" s="192"/>
      <c r="I76" s="33"/>
      <c r="J76" s="44">
        <v>5</v>
      </c>
      <c r="K76" s="44">
        <v>1</v>
      </c>
      <c r="L76" s="55"/>
      <c r="M76" s="33"/>
      <c r="N76" s="33"/>
      <c r="O76" s="33"/>
      <c r="P76" s="29"/>
    </row>
    <row r="77" spans="2:16" ht="15" thickTop="1" x14ac:dyDescent="0.35">
      <c r="B77" s="193" t="s">
        <v>272</v>
      </c>
      <c r="C77" s="103"/>
      <c r="D77" s="64">
        <v>30</v>
      </c>
      <c r="F77" s="104"/>
      <c r="G77" s="103"/>
      <c r="H77" s="199"/>
      <c r="I77" s="33"/>
      <c r="J77" s="33"/>
      <c r="K77" s="33"/>
      <c r="L77" s="33"/>
      <c r="M77" s="33"/>
      <c r="N77" s="33"/>
      <c r="O77" s="33"/>
      <c r="P77" s="29"/>
    </row>
    <row r="78" spans="2:16" x14ac:dyDescent="0.35">
      <c r="B78" s="402" t="s">
        <v>279</v>
      </c>
      <c r="C78" s="403"/>
      <c r="D78" s="403"/>
      <c r="E78" s="403"/>
      <c r="F78" s="403"/>
      <c r="G78" s="403"/>
      <c r="H78" s="404"/>
      <c r="I78" s="33"/>
      <c r="J78" s="33"/>
      <c r="K78" s="33"/>
      <c r="L78" s="33"/>
      <c r="M78" s="33"/>
      <c r="N78" s="33"/>
      <c r="O78" s="33"/>
      <c r="P78" s="29"/>
    </row>
    <row r="79" spans="2:16" x14ac:dyDescent="0.35">
      <c r="B79" s="398" t="s">
        <v>268</v>
      </c>
      <c r="C79" s="399"/>
      <c r="D79" s="399"/>
      <c r="E79" s="399"/>
      <c r="F79" s="399"/>
      <c r="G79" s="399"/>
      <c r="H79" s="400"/>
      <c r="I79" s="33"/>
      <c r="J79" s="33"/>
      <c r="K79" s="33"/>
      <c r="L79" s="33"/>
      <c r="M79" s="33"/>
      <c r="N79" s="33"/>
      <c r="O79" s="33"/>
      <c r="P79" s="29"/>
    </row>
    <row r="80" spans="2:16" x14ac:dyDescent="0.35">
      <c r="B80" s="200" t="s">
        <v>239</v>
      </c>
      <c r="C80" s="39" t="s">
        <v>35</v>
      </c>
      <c r="D80" s="39">
        <v>6</v>
      </c>
      <c r="F80" s="37" t="s">
        <v>26</v>
      </c>
      <c r="G80" s="37" t="s">
        <v>215</v>
      </c>
      <c r="H80" s="192"/>
      <c r="I80" s="55"/>
      <c r="J80" s="39">
        <v>3</v>
      </c>
      <c r="K80" s="39">
        <v>2</v>
      </c>
      <c r="L80" s="33"/>
      <c r="M80" s="33"/>
      <c r="N80" s="33"/>
      <c r="O80" s="33"/>
      <c r="P80" s="29"/>
    </row>
    <row r="81" spans="2:16" ht="36.5" x14ac:dyDescent="0.35">
      <c r="B81" s="194" t="s">
        <v>31</v>
      </c>
      <c r="C81" s="62" t="s">
        <v>4</v>
      </c>
      <c r="D81" s="62">
        <v>8</v>
      </c>
      <c r="F81" s="62" t="s">
        <v>2</v>
      </c>
      <c r="G81" s="62" t="s">
        <v>114</v>
      </c>
      <c r="H81" s="192"/>
      <c r="I81" s="59"/>
      <c r="J81" s="39">
        <v>2</v>
      </c>
      <c r="K81" s="39">
        <v>2</v>
      </c>
      <c r="L81" s="33"/>
      <c r="M81" s="33"/>
      <c r="N81" s="33"/>
      <c r="O81" s="33"/>
      <c r="P81" s="36"/>
    </row>
    <row r="82" spans="2:16" ht="24" x14ac:dyDescent="0.35">
      <c r="B82" s="198" t="s">
        <v>225</v>
      </c>
      <c r="C82" s="37"/>
      <c r="D82" s="37">
        <v>6</v>
      </c>
      <c r="F82" s="37" t="s">
        <v>14</v>
      </c>
      <c r="G82" s="37"/>
      <c r="H82" s="192"/>
      <c r="I82" s="59"/>
      <c r="J82" s="33"/>
      <c r="K82" s="33"/>
      <c r="L82" s="33"/>
      <c r="M82" s="33"/>
      <c r="N82" s="33"/>
      <c r="O82" s="33"/>
      <c r="P82" s="36"/>
    </row>
    <row r="83" spans="2:16" x14ac:dyDescent="0.35">
      <c r="B83" s="191" t="s">
        <v>89</v>
      </c>
      <c r="C83" s="105"/>
      <c r="D83" s="102">
        <v>12</v>
      </c>
      <c r="F83" s="105" t="s">
        <v>28</v>
      </c>
      <c r="G83" s="105"/>
      <c r="H83" s="201"/>
      <c r="I83" s="33"/>
      <c r="J83" s="33"/>
      <c r="K83" s="33"/>
      <c r="L83" s="33"/>
      <c r="M83" s="33"/>
      <c r="N83" s="33"/>
      <c r="O83" s="33"/>
      <c r="P83" s="29"/>
    </row>
    <row r="84" spans="2:16" ht="15" thickBot="1" x14ac:dyDescent="0.4">
      <c r="B84" s="195" t="s">
        <v>273</v>
      </c>
      <c r="C84" s="62"/>
      <c r="D84" s="106">
        <f>+SUM(D80:D83)</f>
        <v>32</v>
      </c>
      <c r="F84" s="63"/>
      <c r="G84" s="62"/>
      <c r="H84" s="192"/>
      <c r="I84" s="33"/>
      <c r="J84" s="33"/>
      <c r="K84" s="33"/>
      <c r="L84" s="33"/>
      <c r="N84" s="33"/>
      <c r="O84" s="33"/>
      <c r="P84" s="29"/>
    </row>
    <row r="85" spans="2:16" ht="15" thickTop="1" x14ac:dyDescent="0.35">
      <c r="B85" s="196" t="s">
        <v>285</v>
      </c>
      <c r="C85" s="103"/>
      <c r="D85" s="107">
        <f>+D77+D84</f>
        <v>62</v>
      </c>
      <c r="F85" s="63"/>
      <c r="G85" s="62"/>
      <c r="H85" s="192"/>
      <c r="I85" s="33"/>
      <c r="J85" s="33"/>
      <c r="K85" s="33"/>
      <c r="L85" s="33"/>
      <c r="M85" s="33"/>
      <c r="N85" s="33"/>
      <c r="O85" s="33"/>
      <c r="P85" s="29"/>
    </row>
    <row r="86" spans="2:16" x14ac:dyDescent="0.35">
      <c r="B86" s="202"/>
      <c r="C86" s="102"/>
      <c r="D86" s="203">
        <f>+D85+D70+D51+D34+D18</f>
        <v>298</v>
      </c>
      <c r="F86" s="204"/>
      <c r="G86" s="102"/>
      <c r="H86" s="205"/>
      <c r="I86" s="33"/>
      <c r="J86" s="33"/>
      <c r="M86" s="33"/>
      <c r="N86" s="33"/>
      <c r="O86" s="33"/>
      <c r="P86" s="29"/>
    </row>
    <row r="87" spans="2:16" x14ac:dyDescent="0.35">
      <c r="B87" s="206" t="s">
        <v>286</v>
      </c>
      <c r="C87" s="102"/>
      <c r="D87" s="102">
        <v>-3</v>
      </c>
      <c r="F87" s="204"/>
      <c r="G87" s="102"/>
      <c r="H87" s="205"/>
      <c r="I87" s="33"/>
      <c r="J87" s="33"/>
      <c r="K87" s="33"/>
      <c r="L87" s="33"/>
      <c r="M87" s="33"/>
      <c r="N87" s="33"/>
      <c r="O87" s="33"/>
      <c r="P87" s="29"/>
    </row>
    <row r="88" spans="2:16" x14ac:dyDescent="0.35">
      <c r="B88" s="206" t="s">
        <v>287</v>
      </c>
      <c r="C88" s="102"/>
      <c r="D88" s="102">
        <v>7</v>
      </c>
      <c r="F88" s="204"/>
      <c r="G88" s="102"/>
      <c r="H88" s="205"/>
      <c r="I88" s="33"/>
      <c r="J88" s="33"/>
      <c r="K88" s="33"/>
      <c r="L88" s="33"/>
      <c r="M88" s="33"/>
      <c r="N88" s="33"/>
      <c r="O88" s="33"/>
      <c r="P88" s="29"/>
    </row>
    <row r="89" spans="2:16" ht="24.5" x14ac:dyDescent="0.35">
      <c r="B89" s="206" t="s">
        <v>288</v>
      </c>
      <c r="C89" s="102"/>
      <c r="D89" s="102">
        <v>-2</v>
      </c>
      <c r="F89" s="204"/>
      <c r="G89" s="102"/>
      <c r="H89" s="205"/>
      <c r="I89" s="33"/>
      <c r="J89" s="33"/>
      <c r="K89" s="33"/>
      <c r="L89" s="33"/>
      <c r="M89" s="33"/>
      <c r="N89" s="33"/>
      <c r="O89" s="33"/>
      <c r="P89" s="29"/>
    </row>
    <row r="90" spans="2:16" ht="15" thickBot="1" x14ac:dyDescent="0.4">
      <c r="B90" s="207"/>
      <c r="C90" s="208"/>
      <c r="D90" s="208">
        <f>D86+D87+D88+D89</f>
        <v>300</v>
      </c>
      <c r="E90" s="298"/>
      <c r="F90" s="209"/>
      <c r="G90" s="208"/>
      <c r="H90" s="210"/>
      <c r="I90" s="33"/>
      <c r="J90" s="33"/>
      <c r="K90" s="33"/>
      <c r="L90" s="33"/>
      <c r="M90" s="33"/>
      <c r="N90" s="33"/>
      <c r="O90" s="33"/>
      <c r="P90" s="29"/>
    </row>
    <row r="92" spans="2:16" x14ac:dyDescent="0.35">
      <c r="M92" s="33"/>
      <c r="N92" s="33"/>
    </row>
  </sheetData>
  <mergeCells count="30">
    <mergeCell ref="B57:H57"/>
    <mergeCell ref="B20:H20"/>
    <mergeCell ref="I37:I38"/>
    <mergeCell ref="J37:J38"/>
    <mergeCell ref="K37:K38"/>
    <mergeCell ref="B44:H44"/>
    <mergeCell ref="B56:H56"/>
    <mergeCell ref="B27:H27"/>
    <mergeCell ref="B35:H35"/>
    <mergeCell ref="B36:H36"/>
    <mergeCell ref="B37:B38"/>
    <mergeCell ref="H37:H38"/>
    <mergeCell ref="E37:E38"/>
    <mergeCell ref="B79:H79"/>
    <mergeCell ref="M60:O60"/>
    <mergeCell ref="B63:H63"/>
    <mergeCell ref="B64:H64"/>
    <mergeCell ref="B71:H71"/>
    <mergeCell ref="B72:H72"/>
    <mergeCell ref="B78:H78"/>
    <mergeCell ref="B19:H19"/>
    <mergeCell ref="B3:H3"/>
    <mergeCell ref="B4:H4"/>
    <mergeCell ref="P6:P7"/>
    <mergeCell ref="B12:B13"/>
    <mergeCell ref="H12:H13"/>
    <mergeCell ref="I12:I13"/>
    <mergeCell ref="J12:J13"/>
    <mergeCell ref="K12:K13"/>
    <mergeCell ref="B11:H11"/>
  </mergeCells>
  <pageMargins left="0.39370078740157483" right="0.39370078740157483" top="0.39370078740157483" bottom="0.39370078740157483" header="0.31496062992125984" footer="0.31496062992125984"/>
  <pageSetup paperSize="8" scale="41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99"/>
    <pageSetUpPr fitToPage="1"/>
  </sheetPr>
  <dimension ref="A1:J51"/>
  <sheetViews>
    <sheetView tabSelected="1" zoomScaleNormal="100" workbookViewId="0">
      <selection activeCell="L13" sqref="L13"/>
    </sheetView>
  </sheetViews>
  <sheetFormatPr defaultColWidth="8.7265625" defaultRowHeight="14.5" x14ac:dyDescent="0.35"/>
  <cols>
    <col min="1" max="1" width="8.7265625" style="445"/>
    <col min="2" max="2" width="10.54296875" style="445" customWidth="1"/>
    <col min="3" max="3" width="29.81640625" style="445" customWidth="1"/>
    <col min="4" max="4" width="12.1796875" style="449" customWidth="1"/>
    <col min="5" max="5" width="8.7265625" style="445"/>
    <col min="6" max="6" width="8.7265625" style="446"/>
    <col min="7" max="7" width="28.90625" style="445" customWidth="1"/>
    <col min="8" max="8" width="8.7265625" style="445" customWidth="1"/>
    <col min="9" max="9" width="9.453125" style="445" customWidth="1"/>
    <col min="10" max="10" width="11.54296875" style="445" customWidth="1"/>
    <col min="11" max="16384" width="8.7265625" style="445"/>
  </cols>
  <sheetData>
    <row r="1" spans="1:10" ht="18.5" x14ac:dyDescent="0.45">
      <c r="A1" s="460" t="s">
        <v>404</v>
      </c>
      <c r="B1" s="461"/>
      <c r="C1" s="461"/>
      <c r="D1" s="583"/>
      <c r="E1" s="462"/>
      <c r="F1" s="462"/>
      <c r="G1" s="462"/>
      <c r="H1" s="462"/>
      <c r="I1" s="462"/>
      <c r="J1" s="463"/>
    </row>
    <row r="2" spans="1:10" ht="19" thickBot="1" x14ac:dyDescent="0.4">
      <c r="A2" s="464"/>
      <c r="B2" s="465"/>
      <c r="C2" s="465"/>
      <c r="D2" s="465"/>
      <c r="E2" s="466"/>
      <c r="F2" s="466"/>
      <c r="G2" s="466"/>
      <c r="H2" s="466"/>
      <c r="I2" s="466"/>
      <c r="J2" s="467"/>
    </row>
    <row r="3" spans="1:10" x14ac:dyDescent="0.35">
      <c r="A3" s="447"/>
      <c r="B3" s="447"/>
      <c r="C3" s="447"/>
    </row>
    <row r="4" spans="1:10" ht="15" thickBot="1" x14ac:dyDescent="0.4">
      <c r="A4" s="448"/>
      <c r="B4" s="448"/>
      <c r="C4" s="448"/>
      <c r="G4" s="450"/>
      <c r="H4" s="450"/>
      <c r="I4" s="450"/>
      <c r="J4" s="450"/>
    </row>
    <row r="5" spans="1:10" s="450" customFormat="1" ht="44.15" customHeight="1" thickBot="1" x14ac:dyDescent="0.4">
      <c r="A5" s="451" t="s">
        <v>367</v>
      </c>
      <c r="B5" s="316" t="s">
        <v>368</v>
      </c>
      <c r="C5" s="316" t="s">
        <v>369</v>
      </c>
      <c r="D5" s="317" t="s">
        <v>21</v>
      </c>
      <c r="E5" s="497" t="s">
        <v>256</v>
      </c>
      <c r="F5" s="498" t="s">
        <v>266</v>
      </c>
      <c r="G5" s="499"/>
      <c r="H5" s="500" t="s">
        <v>260</v>
      </c>
      <c r="I5" s="501" t="s">
        <v>21</v>
      </c>
      <c r="J5" s="502" t="s">
        <v>256</v>
      </c>
    </row>
    <row r="6" spans="1:10" ht="15" thickBot="1" x14ac:dyDescent="0.4">
      <c r="A6" s="452"/>
      <c r="B6" s="565"/>
      <c r="C6" s="577" t="s">
        <v>267</v>
      </c>
      <c r="D6" s="578"/>
      <c r="E6" s="579"/>
      <c r="F6" s="441"/>
      <c r="G6" s="453"/>
      <c r="H6" s="454"/>
      <c r="I6" s="454"/>
      <c r="J6" s="450"/>
    </row>
    <row r="7" spans="1:10" x14ac:dyDescent="0.35">
      <c r="A7" s="452"/>
      <c r="B7" s="482">
        <v>30611</v>
      </c>
      <c r="C7" s="569" t="s">
        <v>105</v>
      </c>
      <c r="D7" s="568" t="s">
        <v>5</v>
      </c>
      <c r="E7" s="490">
        <v>9</v>
      </c>
      <c r="F7" s="506">
        <v>50059</v>
      </c>
      <c r="G7" s="507" t="s">
        <v>106</v>
      </c>
      <c r="H7" s="508">
        <v>1</v>
      </c>
      <c r="I7" s="508" t="s">
        <v>5</v>
      </c>
      <c r="J7" s="490">
        <v>8</v>
      </c>
    </row>
    <row r="8" spans="1:10" x14ac:dyDescent="0.35">
      <c r="A8" s="452"/>
      <c r="B8" s="333">
        <v>30527</v>
      </c>
      <c r="C8" s="334" t="s">
        <v>1</v>
      </c>
      <c r="D8" s="337" t="s">
        <v>5</v>
      </c>
      <c r="E8" s="335">
        <v>1</v>
      </c>
      <c r="F8" s="509">
        <v>50214</v>
      </c>
      <c r="G8" s="510" t="s">
        <v>1</v>
      </c>
      <c r="H8" s="511">
        <v>1</v>
      </c>
      <c r="I8" s="511" t="s">
        <v>5</v>
      </c>
      <c r="J8" s="335">
        <v>1</v>
      </c>
    </row>
    <row r="9" spans="1:10" ht="29" x14ac:dyDescent="0.35">
      <c r="A9" s="452"/>
      <c r="B9" s="333">
        <v>30613</v>
      </c>
      <c r="C9" s="334" t="s">
        <v>252</v>
      </c>
      <c r="D9" s="337" t="s">
        <v>6</v>
      </c>
      <c r="E9" s="335">
        <v>9</v>
      </c>
      <c r="F9" s="509">
        <v>50210</v>
      </c>
      <c r="G9" s="510" t="s">
        <v>104</v>
      </c>
      <c r="H9" s="511">
        <v>1</v>
      </c>
      <c r="I9" s="511" t="s">
        <v>6</v>
      </c>
      <c r="J9" s="325">
        <v>8</v>
      </c>
    </row>
    <row r="10" spans="1:10" ht="29.5" thickBot="1" x14ac:dyDescent="0.4">
      <c r="A10" s="452"/>
      <c r="B10" s="471">
        <v>30614</v>
      </c>
      <c r="C10" s="472" t="s">
        <v>253</v>
      </c>
      <c r="D10" s="473" t="s">
        <v>22</v>
      </c>
      <c r="E10" s="474">
        <v>9</v>
      </c>
      <c r="F10" s="512">
        <v>50242</v>
      </c>
      <c r="G10" s="513" t="s">
        <v>413</v>
      </c>
      <c r="H10" s="514">
        <v>2</v>
      </c>
      <c r="I10" s="514" t="s">
        <v>99</v>
      </c>
      <c r="J10" s="515">
        <v>9</v>
      </c>
    </row>
    <row r="11" spans="1:10" ht="15" thickBot="1" x14ac:dyDescent="0.4">
      <c r="A11" s="452"/>
      <c r="B11" s="468"/>
      <c r="C11" s="469"/>
      <c r="D11" s="470"/>
      <c r="E11" s="319">
        <f>SUM(E7:E10)</f>
        <v>28</v>
      </c>
      <c r="F11" s="442"/>
      <c r="G11" s="453"/>
      <c r="H11" s="454"/>
      <c r="I11" s="454"/>
      <c r="J11" s="450"/>
    </row>
    <row r="12" spans="1:10" ht="15" thickBot="1" x14ac:dyDescent="0.4">
      <c r="A12" s="452"/>
      <c r="B12" s="565"/>
      <c r="C12" s="575" t="s">
        <v>268</v>
      </c>
      <c r="D12" s="575"/>
      <c r="E12" s="576"/>
      <c r="F12" s="441"/>
      <c r="G12" s="453"/>
      <c r="H12" s="454"/>
      <c r="I12" s="454"/>
      <c r="J12" s="450"/>
    </row>
    <row r="13" spans="1:10" ht="50.25" customHeight="1" x14ac:dyDescent="0.35">
      <c r="A13" s="452"/>
      <c r="B13" s="566">
        <v>30616</v>
      </c>
      <c r="C13" s="567" t="s">
        <v>298</v>
      </c>
      <c r="D13" s="568" t="s">
        <v>7</v>
      </c>
      <c r="E13" s="490">
        <v>10</v>
      </c>
      <c r="F13" s="516">
        <v>50058</v>
      </c>
      <c r="G13" s="517" t="s">
        <v>112</v>
      </c>
      <c r="H13" s="518">
        <v>1</v>
      </c>
      <c r="I13" s="518" t="s">
        <v>7</v>
      </c>
      <c r="J13" s="519">
        <v>10</v>
      </c>
    </row>
    <row r="14" spans="1:10" ht="43.5" x14ac:dyDescent="0.35">
      <c r="A14" s="452"/>
      <c r="B14" s="333">
        <v>30617</v>
      </c>
      <c r="C14" s="334" t="s">
        <v>299</v>
      </c>
      <c r="D14" s="318" t="s">
        <v>7</v>
      </c>
      <c r="E14" s="324">
        <v>8</v>
      </c>
      <c r="F14" s="520">
        <v>50145</v>
      </c>
      <c r="G14" s="521" t="s">
        <v>399</v>
      </c>
      <c r="H14" s="522">
        <v>4</v>
      </c>
      <c r="I14" s="522" t="s">
        <v>7</v>
      </c>
      <c r="J14" s="523">
        <v>8</v>
      </c>
    </row>
    <row r="15" spans="1:10" ht="43.5" x14ac:dyDescent="0.35">
      <c r="A15" s="452"/>
      <c r="B15" s="333">
        <v>30619</v>
      </c>
      <c r="C15" s="334" t="s">
        <v>254</v>
      </c>
      <c r="D15" s="337" t="s">
        <v>3</v>
      </c>
      <c r="E15" s="335">
        <v>6</v>
      </c>
      <c r="F15" s="524">
        <v>50213</v>
      </c>
      <c r="G15" s="525" t="s">
        <v>408</v>
      </c>
      <c r="H15" s="522">
        <v>2</v>
      </c>
      <c r="I15" s="522" t="s">
        <v>100</v>
      </c>
      <c r="J15" s="526">
        <v>6</v>
      </c>
    </row>
    <row r="16" spans="1:10" ht="44" thickBot="1" x14ac:dyDescent="0.4">
      <c r="A16" s="452"/>
      <c r="B16" s="471">
        <v>30620</v>
      </c>
      <c r="C16" s="472" t="s">
        <v>255</v>
      </c>
      <c r="D16" s="476" t="s">
        <v>4</v>
      </c>
      <c r="E16" s="477">
        <v>6</v>
      </c>
      <c r="F16" s="527">
        <v>50219</v>
      </c>
      <c r="G16" s="528" t="s">
        <v>407</v>
      </c>
      <c r="H16" s="529">
        <v>2</v>
      </c>
      <c r="I16" s="529" t="s">
        <v>4</v>
      </c>
      <c r="J16" s="530">
        <v>6</v>
      </c>
    </row>
    <row r="17" spans="1:10" ht="15" thickBot="1" x14ac:dyDescent="0.4">
      <c r="A17" s="452"/>
      <c r="B17" s="468"/>
      <c r="C17" s="475"/>
      <c r="D17" s="470"/>
      <c r="E17" s="319">
        <f>SUM(E13:E16)</f>
        <v>30</v>
      </c>
      <c r="F17" s="442"/>
      <c r="G17" s="453"/>
      <c r="H17" s="454"/>
      <c r="I17" s="454"/>
      <c r="J17" s="450"/>
    </row>
    <row r="18" spans="1:10" ht="15" thickBot="1" x14ac:dyDescent="0.4">
      <c r="A18" s="455"/>
      <c r="B18" s="555"/>
      <c r="C18" s="556" t="s">
        <v>370</v>
      </c>
      <c r="D18" s="557"/>
      <c r="E18" s="570">
        <f>SUM(E17+E11)</f>
        <v>58</v>
      </c>
      <c r="F18" s="442"/>
      <c r="G18" s="453"/>
      <c r="H18" s="454"/>
      <c r="I18" s="454"/>
      <c r="J18" s="450"/>
    </row>
    <row r="19" spans="1:10" ht="15" thickBot="1" x14ac:dyDescent="0.4">
      <c r="A19" s="452" t="s">
        <v>405</v>
      </c>
      <c r="B19" s="571"/>
      <c r="C19" s="572" t="s">
        <v>267</v>
      </c>
      <c r="D19" s="572"/>
      <c r="E19" s="572"/>
      <c r="F19" s="441"/>
      <c r="G19" s="453"/>
      <c r="H19" s="454"/>
      <c r="I19" s="454"/>
      <c r="J19" s="450"/>
    </row>
    <row r="20" spans="1:10" x14ac:dyDescent="0.35">
      <c r="A20" s="452"/>
      <c r="B20" s="482">
        <v>30621</v>
      </c>
      <c r="C20" s="569" t="s">
        <v>301</v>
      </c>
      <c r="D20" s="489" t="s">
        <v>17</v>
      </c>
      <c r="E20" s="490">
        <v>9</v>
      </c>
      <c r="F20" s="506">
        <v>50222</v>
      </c>
      <c r="G20" s="507" t="s">
        <v>8</v>
      </c>
      <c r="H20" s="508">
        <v>3</v>
      </c>
      <c r="I20" s="508" t="s">
        <v>102</v>
      </c>
      <c r="J20" s="531">
        <v>9</v>
      </c>
    </row>
    <row r="21" spans="1:10" ht="29" x14ac:dyDescent="0.35">
      <c r="A21" s="452"/>
      <c r="B21" s="333">
        <v>30622</v>
      </c>
      <c r="C21" s="334" t="s">
        <v>371</v>
      </c>
      <c r="D21" s="320" t="s">
        <v>15</v>
      </c>
      <c r="E21" s="335">
        <v>6</v>
      </c>
      <c r="F21" s="509">
        <v>50013</v>
      </c>
      <c r="G21" s="323" t="s">
        <v>400</v>
      </c>
      <c r="H21" s="511">
        <v>2</v>
      </c>
      <c r="I21" s="532" t="s">
        <v>15</v>
      </c>
      <c r="J21" s="533">
        <v>6</v>
      </c>
    </row>
    <row r="22" spans="1:10" ht="29" x14ac:dyDescent="0.35">
      <c r="A22" s="452"/>
      <c r="B22" s="333">
        <v>30623</v>
      </c>
      <c r="C22" s="334" t="s">
        <v>246</v>
      </c>
      <c r="D22" s="318" t="s">
        <v>16</v>
      </c>
      <c r="E22" s="335">
        <v>6</v>
      </c>
      <c r="F22" s="534" t="s">
        <v>392</v>
      </c>
      <c r="G22" s="510" t="s">
        <v>401</v>
      </c>
      <c r="H22" s="320">
        <v>4</v>
      </c>
      <c r="I22" s="511" t="s">
        <v>38</v>
      </c>
      <c r="J22" s="533">
        <v>6</v>
      </c>
    </row>
    <row r="23" spans="1:10" ht="19" customHeight="1" x14ac:dyDescent="0.35">
      <c r="A23" s="452"/>
      <c r="B23" s="333">
        <v>30624</v>
      </c>
      <c r="C23" s="334" t="s">
        <v>382</v>
      </c>
      <c r="D23" s="318" t="s">
        <v>20</v>
      </c>
      <c r="E23" s="335">
        <v>9</v>
      </c>
      <c r="F23" s="509">
        <v>50239</v>
      </c>
      <c r="G23" s="510" t="s">
        <v>9</v>
      </c>
      <c r="H23" s="511">
        <v>4</v>
      </c>
      <c r="I23" s="511" t="s">
        <v>103</v>
      </c>
      <c r="J23" s="533">
        <v>9</v>
      </c>
    </row>
    <row r="24" spans="1:10" ht="24" customHeight="1" thickBot="1" x14ac:dyDescent="0.4">
      <c r="A24" s="452"/>
      <c r="B24" s="471">
        <v>30625</v>
      </c>
      <c r="C24" s="472" t="s">
        <v>308</v>
      </c>
      <c r="D24" s="473"/>
      <c r="E24" s="477">
        <v>3</v>
      </c>
      <c r="F24" s="535">
        <v>50019</v>
      </c>
      <c r="G24" s="513" t="s">
        <v>30</v>
      </c>
      <c r="H24" s="514">
        <v>2</v>
      </c>
      <c r="I24" s="514"/>
      <c r="J24" s="515">
        <v>3</v>
      </c>
    </row>
    <row r="25" spans="1:10" x14ac:dyDescent="0.35">
      <c r="A25" s="452"/>
      <c r="B25" s="332"/>
      <c r="C25" s="478" t="s">
        <v>272</v>
      </c>
      <c r="D25" s="479"/>
      <c r="E25" s="321">
        <f>SUM(E20:E24)</f>
        <v>33</v>
      </c>
      <c r="F25" s="442"/>
      <c r="G25" s="453"/>
      <c r="H25" s="454"/>
      <c r="I25" s="454"/>
      <c r="J25" s="450"/>
    </row>
    <row r="26" spans="1:10" ht="15" thickBot="1" x14ac:dyDescent="0.4">
      <c r="A26" s="452"/>
      <c r="B26" s="480"/>
      <c r="C26" s="481" t="s">
        <v>268</v>
      </c>
      <c r="D26" s="481"/>
      <c r="E26" s="481"/>
      <c r="F26" s="441"/>
      <c r="G26" s="453"/>
      <c r="H26" s="454"/>
      <c r="I26" s="454"/>
      <c r="J26" s="450"/>
    </row>
    <row r="27" spans="1:10" x14ac:dyDescent="0.35">
      <c r="A27" s="452"/>
      <c r="B27" s="482">
        <v>30626</v>
      </c>
      <c r="C27" s="483" t="s">
        <v>372</v>
      </c>
      <c r="D27" s="584"/>
      <c r="E27" s="484"/>
      <c r="F27" s="506">
        <v>50188</v>
      </c>
      <c r="G27" s="536" t="s">
        <v>395</v>
      </c>
      <c r="H27" s="537">
        <v>1</v>
      </c>
      <c r="I27" s="508"/>
      <c r="J27" s="531"/>
    </row>
    <row r="28" spans="1:10" ht="29" x14ac:dyDescent="0.35">
      <c r="A28" s="452"/>
      <c r="B28" s="333">
        <v>30627</v>
      </c>
      <c r="C28" s="334" t="s">
        <v>383</v>
      </c>
      <c r="D28" s="320" t="s">
        <v>19</v>
      </c>
      <c r="E28" s="335">
        <v>8</v>
      </c>
      <c r="F28" s="534">
        <v>50308</v>
      </c>
      <c r="G28" s="510" t="s">
        <v>402</v>
      </c>
      <c r="H28" s="538">
        <v>5</v>
      </c>
      <c r="I28" s="511" t="s">
        <v>39</v>
      </c>
      <c r="J28" s="533">
        <v>8</v>
      </c>
    </row>
    <row r="29" spans="1:10" ht="29" x14ac:dyDescent="0.35">
      <c r="A29" s="452"/>
      <c r="B29" s="322" t="s">
        <v>373</v>
      </c>
      <c r="C29" s="323" t="s">
        <v>374</v>
      </c>
      <c r="D29" s="320" t="s">
        <v>122</v>
      </c>
      <c r="E29" s="335">
        <v>6</v>
      </c>
      <c r="F29" s="534" t="s">
        <v>393</v>
      </c>
      <c r="G29" s="510" t="s">
        <v>321</v>
      </c>
      <c r="H29" s="511">
        <v>1</v>
      </c>
      <c r="I29" s="511" t="s">
        <v>122</v>
      </c>
      <c r="J29" s="533">
        <v>6</v>
      </c>
    </row>
    <row r="30" spans="1:10" ht="130.5" x14ac:dyDescent="0.35">
      <c r="A30" s="452"/>
      <c r="B30" s="443">
        <v>30629</v>
      </c>
      <c r="C30" s="444" t="s">
        <v>96</v>
      </c>
      <c r="D30" s="585" t="s">
        <v>33</v>
      </c>
      <c r="E30" s="485">
        <v>10</v>
      </c>
      <c r="F30" s="534" t="s">
        <v>394</v>
      </c>
      <c r="G30" s="331" t="s">
        <v>396</v>
      </c>
      <c r="H30" s="539" t="s">
        <v>397</v>
      </c>
      <c r="I30" s="539" t="s">
        <v>33</v>
      </c>
      <c r="J30" s="540" t="s">
        <v>398</v>
      </c>
    </row>
    <row r="31" spans="1:10" ht="15" thickBot="1" x14ac:dyDescent="0.4">
      <c r="A31" s="452"/>
      <c r="B31" s="471">
        <v>30021</v>
      </c>
      <c r="C31" s="472" t="s">
        <v>284</v>
      </c>
      <c r="D31" s="473"/>
      <c r="E31" s="477">
        <v>4</v>
      </c>
      <c r="F31" s="535"/>
      <c r="G31" s="541" t="s">
        <v>92</v>
      </c>
      <c r="H31" s="514">
        <v>3</v>
      </c>
      <c r="I31" s="514"/>
      <c r="J31" s="515">
        <v>4</v>
      </c>
    </row>
    <row r="32" spans="1:10" ht="15" thickBot="1" x14ac:dyDescent="0.4">
      <c r="A32" s="452"/>
      <c r="B32" s="468"/>
      <c r="C32" s="475"/>
      <c r="D32" s="470"/>
      <c r="E32" s="319">
        <f>SUM(E28:E31)</f>
        <v>28</v>
      </c>
      <c r="F32" s="442"/>
      <c r="G32" s="453"/>
      <c r="H32" s="454"/>
      <c r="I32" s="454"/>
      <c r="J32" s="450"/>
    </row>
    <row r="33" spans="1:10" ht="15" thickBot="1" x14ac:dyDescent="0.4">
      <c r="A33" s="455"/>
      <c r="B33" s="555"/>
      <c r="C33" s="556" t="s">
        <v>375</v>
      </c>
      <c r="D33" s="326"/>
      <c r="E33" s="570">
        <f>E25+E32</f>
        <v>61</v>
      </c>
      <c r="F33" s="442"/>
      <c r="G33" s="453"/>
      <c r="H33" s="454"/>
      <c r="I33" s="454"/>
      <c r="J33" s="450"/>
    </row>
    <row r="34" spans="1:10" ht="15" thickBot="1" x14ac:dyDescent="0.4">
      <c r="A34" s="451" t="s">
        <v>376</v>
      </c>
      <c r="B34" s="480"/>
      <c r="C34" s="481" t="s">
        <v>267</v>
      </c>
      <c r="D34" s="481"/>
      <c r="E34" s="481"/>
      <c r="F34" s="441"/>
      <c r="G34" s="453"/>
      <c r="H34" s="454"/>
      <c r="I34" s="454"/>
      <c r="J34" s="450"/>
    </row>
    <row r="35" spans="1:10" ht="29" x14ac:dyDescent="0.35">
      <c r="A35" s="452"/>
      <c r="B35" s="487">
        <v>30630</v>
      </c>
      <c r="C35" s="488" t="s">
        <v>11</v>
      </c>
      <c r="D35" s="489" t="s">
        <v>125</v>
      </c>
      <c r="E35" s="490">
        <v>3</v>
      </c>
      <c r="F35" s="543">
        <v>50277</v>
      </c>
      <c r="G35" s="542" t="s">
        <v>126</v>
      </c>
      <c r="H35" s="545">
        <v>1</v>
      </c>
      <c r="I35" s="489" t="s">
        <v>125</v>
      </c>
      <c r="J35" s="531">
        <v>3</v>
      </c>
    </row>
    <row r="36" spans="1:10" x14ac:dyDescent="0.35">
      <c r="A36" s="452"/>
      <c r="B36" s="415"/>
      <c r="C36" s="416"/>
      <c r="D36" s="320" t="s">
        <v>10</v>
      </c>
      <c r="E36" s="335">
        <v>3</v>
      </c>
      <c r="F36" s="544"/>
      <c r="G36" s="546"/>
      <c r="H36" s="547"/>
      <c r="I36" s="532" t="s">
        <v>10</v>
      </c>
      <c r="J36" s="533">
        <v>3</v>
      </c>
    </row>
    <row r="37" spans="1:10" ht="27.65" customHeight="1" x14ac:dyDescent="0.35">
      <c r="A37" s="452"/>
      <c r="B37" s="333">
        <v>30631</v>
      </c>
      <c r="C37" s="336" t="s">
        <v>302</v>
      </c>
      <c r="D37" s="320" t="s">
        <v>18</v>
      </c>
      <c r="E37" s="335">
        <v>10</v>
      </c>
      <c r="F37" s="534">
        <v>50018</v>
      </c>
      <c r="G37" s="510" t="s">
        <v>128</v>
      </c>
      <c r="H37" s="511">
        <v>2</v>
      </c>
      <c r="I37" s="511" t="s">
        <v>32</v>
      </c>
      <c r="J37" s="533">
        <v>10</v>
      </c>
    </row>
    <row r="38" spans="1:10" ht="40.5" customHeight="1" x14ac:dyDescent="0.35">
      <c r="A38" s="452"/>
      <c r="B38" s="580">
        <v>30639</v>
      </c>
      <c r="C38" s="581" t="s">
        <v>377</v>
      </c>
      <c r="D38" s="582" t="s">
        <v>378</v>
      </c>
      <c r="E38" s="324">
        <v>6</v>
      </c>
      <c r="F38" s="534">
        <v>50284</v>
      </c>
      <c r="G38" s="548" t="s">
        <v>412</v>
      </c>
      <c r="H38" s="511">
        <v>4</v>
      </c>
      <c r="I38" s="511" t="s">
        <v>37</v>
      </c>
      <c r="J38" s="533">
        <v>6</v>
      </c>
    </row>
    <row r="39" spans="1:10" ht="43.5" x14ac:dyDescent="0.35">
      <c r="A39" s="452"/>
      <c r="B39" s="328" t="s">
        <v>385</v>
      </c>
      <c r="C39" s="327" t="s">
        <v>384</v>
      </c>
      <c r="D39" s="456" t="s">
        <v>32</v>
      </c>
      <c r="E39" s="335">
        <v>6</v>
      </c>
      <c r="F39" s="509">
        <v>50224</v>
      </c>
      <c r="G39" s="331" t="s">
        <v>133</v>
      </c>
      <c r="H39" s="511">
        <v>3</v>
      </c>
      <c r="I39" s="511" t="s">
        <v>32</v>
      </c>
      <c r="J39" s="335">
        <v>5</v>
      </c>
    </row>
    <row r="40" spans="1:10" ht="73" thickBot="1" x14ac:dyDescent="0.4">
      <c r="A40" s="452"/>
      <c r="B40" s="491" t="s">
        <v>411</v>
      </c>
      <c r="C40" s="503" t="s">
        <v>406</v>
      </c>
      <c r="D40" s="504" t="s">
        <v>32</v>
      </c>
      <c r="E40" s="505">
        <v>6</v>
      </c>
      <c r="F40" s="512" t="s">
        <v>410</v>
      </c>
      <c r="G40" s="503" t="s">
        <v>406</v>
      </c>
      <c r="H40" s="514">
        <v>4</v>
      </c>
      <c r="I40" s="514" t="s">
        <v>32</v>
      </c>
      <c r="J40" s="515">
        <v>6</v>
      </c>
    </row>
    <row r="41" spans="1:10" x14ac:dyDescent="0.35">
      <c r="A41" s="452"/>
      <c r="B41" s="486"/>
      <c r="C41" s="478" t="s">
        <v>272</v>
      </c>
      <c r="D41" s="479"/>
      <c r="E41" s="321">
        <f>SUM(E35:E40)</f>
        <v>34</v>
      </c>
      <c r="F41" s="442"/>
      <c r="G41" s="453"/>
      <c r="H41" s="454"/>
      <c r="I41" s="454"/>
      <c r="J41" s="450"/>
    </row>
    <row r="42" spans="1:10" ht="15" thickBot="1" x14ac:dyDescent="0.4">
      <c r="A42" s="452"/>
      <c r="B42" s="480"/>
      <c r="C42" s="481" t="s">
        <v>268</v>
      </c>
      <c r="D42" s="481"/>
      <c r="E42" s="481"/>
      <c r="F42" s="441"/>
      <c r="G42" s="453"/>
      <c r="H42" s="454"/>
      <c r="I42" s="454"/>
      <c r="J42" s="450"/>
    </row>
    <row r="43" spans="1:10" ht="51" customHeight="1" x14ac:dyDescent="0.35">
      <c r="A43" s="452"/>
      <c r="B43" s="492" t="s">
        <v>379</v>
      </c>
      <c r="C43" s="493" t="s">
        <v>380</v>
      </c>
      <c r="D43" s="494" t="s">
        <v>349</v>
      </c>
      <c r="E43" s="495">
        <v>6</v>
      </c>
      <c r="F43" s="549"/>
      <c r="G43" s="550" t="s">
        <v>320</v>
      </c>
      <c r="H43" s="508">
        <v>5</v>
      </c>
      <c r="I43" s="508"/>
      <c r="J43" s="531">
        <v>6</v>
      </c>
    </row>
    <row r="44" spans="1:10" ht="58" x14ac:dyDescent="0.35">
      <c r="A44" s="452"/>
      <c r="B44" s="328" t="s">
        <v>387</v>
      </c>
      <c r="C44" s="329" t="s">
        <v>386</v>
      </c>
      <c r="D44" s="330" t="s">
        <v>136</v>
      </c>
      <c r="E44" s="335">
        <v>6</v>
      </c>
      <c r="F44" s="509">
        <v>50279</v>
      </c>
      <c r="G44" s="331" t="s">
        <v>409</v>
      </c>
      <c r="H44" s="511">
        <v>2</v>
      </c>
      <c r="I44" s="511" t="s">
        <v>136</v>
      </c>
      <c r="J44" s="533">
        <v>6</v>
      </c>
    </row>
    <row r="45" spans="1:10" ht="43.5" x14ac:dyDescent="0.35">
      <c r="A45" s="452"/>
      <c r="B45" s="328" t="s">
        <v>388</v>
      </c>
      <c r="C45" s="331" t="s">
        <v>389</v>
      </c>
      <c r="D45" s="330" t="s">
        <v>6</v>
      </c>
      <c r="E45" s="335">
        <v>6</v>
      </c>
      <c r="F45" s="509">
        <v>50221</v>
      </c>
      <c r="G45" s="331" t="s">
        <v>403</v>
      </c>
      <c r="H45" s="511">
        <v>1</v>
      </c>
      <c r="I45" s="511" t="s">
        <v>6</v>
      </c>
      <c r="J45" s="533">
        <v>6</v>
      </c>
    </row>
    <row r="46" spans="1:10" ht="43.5" x14ac:dyDescent="0.35">
      <c r="A46" s="452"/>
      <c r="B46" s="328" t="s">
        <v>390</v>
      </c>
      <c r="C46" s="331" t="s">
        <v>391</v>
      </c>
      <c r="D46" s="330" t="s">
        <v>36</v>
      </c>
      <c r="E46" s="335">
        <v>6</v>
      </c>
      <c r="F46" s="509">
        <v>50225</v>
      </c>
      <c r="G46" s="331" t="s">
        <v>138</v>
      </c>
      <c r="H46" s="511">
        <v>3</v>
      </c>
      <c r="I46" s="511" t="s">
        <v>36</v>
      </c>
      <c r="J46" s="335">
        <v>7</v>
      </c>
    </row>
    <row r="47" spans="1:10" ht="15" thickBot="1" x14ac:dyDescent="0.4">
      <c r="A47" s="452"/>
      <c r="B47" s="496">
        <v>30022</v>
      </c>
      <c r="C47" s="472" t="s">
        <v>306</v>
      </c>
      <c r="D47" s="476"/>
      <c r="E47" s="477">
        <v>3</v>
      </c>
      <c r="F47" s="554"/>
      <c r="G47" s="551"/>
      <c r="H47" s="552"/>
      <c r="I47" s="552"/>
      <c r="J47" s="553"/>
    </row>
    <row r="48" spans="1:10" ht="15" thickBot="1" x14ac:dyDescent="0.4">
      <c r="A48" s="452"/>
      <c r="B48" s="558"/>
      <c r="C48" s="475" t="s">
        <v>273</v>
      </c>
      <c r="D48" s="470"/>
      <c r="E48" s="319">
        <f>SUM(E43:E47)</f>
        <v>27</v>
      </c>
      <c r="F48" s="442"/>
      <c r="G48" s="453"/>
      <c r="H48" s="454"/>
      <c r="I48" s="454"/>
      <c r="J48" s="450"/>
    </row>
    <row r="49" spans="1:10" ht="15" thickBot="1" x14ac:dyDescent="0.4">
      <c r="A49" s="452"/>
      <c r="B49" s="559"/>
      <c r="C49" s="560" t="s">
        <v>276</v>
      </c>
      <c r="D49" s="561"/>
      <c r="E49" s="573">
        <f>E48+E41</f>
        <v>61</v>
      </c>
      <c r="F49" s="442"/>
      <c r="G49" s="453"/>
      <c r="H49" s="454"/>
      <c r="I49" s="454"/>
      <c r="J49" s="450"/>
    </row>
    <row r="50" spans="1:10" ht="15" thickBot="1" x14ac:dyDescent="0.4">
      <c r="A50" s="457"/>
      <c r="B50" s="562"/>
      <c r="C50" s="563" t="s">
        <v>381</v>
      </c>
      <c r="D50" s="564"/>
      <c r="E50" s="574">
        <f>E49+E33+E18</f>
        <v>180</v>
      </c>
      <c r="F50" s="442"/>
      <c r="G50" s="453"/>
      <c r="H50" s="454"/>
      <c r="I50" s="454"/>
      <c r="J50" s="450"/>
    </row>
    <row r="51" spans="1:10" x14ac:dyDescent="0.35">
      <c r="C51" s="458"/>
      <c r="G51" s="459"/>
      <c r="H51" s="459"/>
      <c r="I51" s="459"/>
      <c r="J51" s="459"/>
    </row>
  </sheetData>
  <autoFilter ref="C5:E50" xr:uid="{00000000-0009-0000-0000-000003000000}"/>
  <mergeCells count="18">
    <mergeCell ref="F5:G5"/>
    <mergeCell ref="F35:F36"/>
    <mergeCell ref="C12:E12"/>
    <mergeCell ref="A2:D2"/>
    <mergeCell ref="A3:C3"/>
    <mergeCell ref="A4:C4"/>
    <mergeCell ref="A5:A18"/>
    <mergeCell ref="C6:E6"/>
    <mergeCell ref="A19:A33"/>
    <mergeCell ref="C19:E19"/>
    <mergeCell ref="C26:E26"/>
    <mergeCell ref="A34:A49"/>
    <mergeCell ref="C34:E34"/>
    <mergeCell ref="B35:B36"/>
    <mergeCell ref="C35:C36"/>
    <mergeCell ref="G35:G36"/>
    <mergeCell ref="H35:H36"/>
    <mergeCell ref="C42:E42"/>
  </mergeCells>
  <pageMargins left="0.39370078740157483" right="0.39370078740157483" top="0.39370078740157483" bottom="0.39370078740157483" header="0.31496062992125984" footer="0.31496062992125984"/>
  <pageSetup paperSize="8" scale="53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36"/>
  <sheetViews>
    <sheetView zoomScale="66" zoomScaleNormal="66" workbookViewId="0">
      <selection activeCell="F11" sqref="F11"/>
    </sheetView>
  </sheetViews>
  <sheetFormatPr defaultRowHeight="14.5" x14ac:dyDescent="0.35"/>
  <cols>
    <col min="2" max="2" width="22.81640625" customWidth="1"/>
    <col min="3" max="3" width="20.453125" style="27" customWidth="1"/>
    <col min="4" max="4" width="36.453125" style="13" customWidth="1"/>
    <col min="5" max="5" width="10.1796875" style="13" customWidth="1"/>
    <col min="6" max="6" width="44.26953125" customWidth="1"/>
    <col min="7" max="7" width="15.7265625" bestFit="1" customWidth="1"/>
    <col min="8" max="8" width="46.1796875" style="13" customWidth="1"/>
    <col min="9" max="9" width="19.453125" style="28" customWidth="1"/>
    <col min="10" max="10" width="30.81640625" customWidth="1"/>
  </cols>
  <sheetData>
    <row r="1" spans="2:9" ht="43.5" x14ac:dyDescent="0.35">
      <c r="B1" s="1" t="s">
        <v>292</v>
      </c>
      <c r="C1" s="2"/>
      <c r="D1" s="3"/>
      <c r="E1" s="422" t="s">
        <v>293</v>
      </c>
      <c r="F1" s="423"/>
      <c r="G1" s="424"/>
      <c r="H1" s="211" t="s">
        <v>294</v>
      </c>
      <c r="I1" s="60" t="s">
        <v>295</v>
      </c>
    </row>
    <row r="2" spans="2:9" x14ac:dyDescent="0.35">
      <c r="C2" s="2"/>
      <c r="D2" s="4"/>
      <c r="E2" s="5" t="s">
        <v>296</v>
      </c>
      <c r="F2" s="6"/>
      <c r="G2" s="6" t="s">
        <v>296</v>
      </c>
      <c r="H2" s="5" t="s">
        <v>41</v>
      </c>
      <c r="I2" s="7" t="s">
        <v>297</v>
      </c>
    </row>
    <row r="3" spans="2:9" ht="75" customHeight="1" x14ac:dyDescent="0.35">
      <c r="B3" s="425" t="s">
        <v>42</v>
      </c>
      <c r="C3" s="434" t="s">
        <v>43</v>
      </c>
      <c r="D3" s="8" t="s">
        <v>44</v>
      </c>
      <c r="E3" s="420">
        <v>28</v>
      </c>
      <c r="F3" s="418" t="s">
        <v>45</v>
      </c>
      <c r="G3" s="428">
        <v>86</v>
      </c>
      <c r="H3" s="89" t="s">
        <v>226</v>
      </c>
      <c r="I3" s="7">
        <f>8+6</f>
        <v>14</v>
      </c>
    </row>
    <row r="4" spans="2:9" ht="29" x14ac:dyDescent="0.35">
      <c r="B4" s="429"/>
      <c r="C4" s="435"/>
      <c r="D4" s="5" t="s">
        <v>46</v>
      </c>
      <c r="E4" s="421"/>
      <c r="F4" s="418"/>
      <c r="G4" s="428"/>
      <c r="H4" s="89" t="s">
        <v>228</v>
      </c>
      <c r="I4" s="7">
        <f>6+8</f>
        <v>14</v>
      </c>
    </row>
    <row r="5" spans="2:9" ht="43.5" x14ac:dyDescent="0.35">
      <c r="B5" s="429"/>
      <c r="C5" s="11" t="s">
        <v>47</v>
      </c>
      <c r="D5" s="5" t="s">
        <v>48</v>
      </c>
      <c r="E5" s="7">
        <v>15</v>
      </c>
      <c r="F5" s="9" t="s">
        <v>49</v>
      </c>
      <c r="G5" s="428"/>
      <c r="H5" s="89" t="s">
        <v>234</v>
      </c>
      <c r="I5" s="7">
        <v>16</v>
      </c>
    </row>
    <row r="6" spans="2:9" ht="69.650000000000006" customHeight="1" x14ac:dyDescent="0.35">
      <c r="B6" s="429"/>
      <c r="C6" s="11" t="s">
        <v>50</v>
      </c>
      <c r="D6" s="5" t="s">
        <v>51</v>
      </c>
      <c r="E6" s="7">
        <v>25</v>
      </c>
      <c r="F6" s="6" t="s">
        <v>52</v>
      </c>
      <c r="G6" s="428"/>
      <c r="H6" s="89" t="s">
        <v>328</v>
      </c>
      <c r="I6" s="7">
        <v>27</v>
      </c>
    </row>
    <row r="7" spans="2:9" s="13" customFormat="1" ht="81" customHeight="1" x14ac:dyDescent="0.35">
      <c r="B7" s="429"/>
      <c r="C7" s="438" t="s">
        <v>53</v>
      </c>
      <c r="D7" s="5" t="s">
        <v>54</v>
      </c>
      <c r="E7" s="417">
        <v>18</v>
      </c>
      <c r="F7" s="418" t="s">
        <v>52</v>
      </c>
      <c r="G7" s="436"/>
      <c r="H7" s="89" t="s">
        <v>327</v>
      </c>
      <c r="I7" s="7">
        <f>9+8</f>
        <v>17</v>
      </c>
    </row>
    <row r="8" spans="2:9" ht="37.5" customHeight="1" x14ac:dyDescent="0.35">
      <c r="B8" s="429"/>
      <c r="C8" s="439"/>
      <c r="D8" s="5" t="s">
        <v>55</v>
      </c>
      <c r="E8" s="417"/>
      <c r="F8" s="418"/>
      <c r="G8" s="436"/>
      <c r="H8" s="212" t="s">
        <v>326</v>
      </c>
      <c r="I8" s="7">
        <v>1</v>
      </c>
    </row>
    <row r="9" spans="2:9" x14ac:dyDescent="0.35">
      <c r="B9" s="426"/>
      <c r="C9" s="440"/>
      <c r="D9" s="5" t="s">
        <v>56</v>
      </c>
      <c r="E9" s="417"/>
      <c r="F9" s="418"/>
      <c r="G9" s="437"/>
      <c r="H9" s="90"/>
      <c r="I9" s="7"/>
    </row>
    <row r="10" spans="2:9" ht="29" x14ac:dyDescent="0.35">
      <c r="B10" s="425" t="s">
        <v>57</v>
      </c>
      <c r="C10" s="9" t="s">
        <v>58</v>
      </c>
      <c r="D10" s="5" t="s">
        <v>59</v>
      </c>
      <c r="E10" s="7">
        <v>15</v>
      </c>
      <c r="F10" s="6"/>
      <c r="G10" s="421">
        <v>130</v>
      </c>
      <c r="H10" s="89" t="s">
        <v>229</v>
      </c>
      <c r="I10" s="7">
        <f>10+6</f>
        <v>16</v>
      </c>
    </row>
    <row r="11" spans="2:9" ht="58" x14ac:dyDescent="0.35">
      <c r="B11" s="429"/>
      <c r="C11" s="9" t="s">
        <v>60</v>
      </c>
      <c r="D11" s="5" t="s">
        <v>61</v>
      </c>
      <c r="E11" s="7">
        <v>15</v>
      </c>
      <c r="F11" s="6"/>
      <c r="G11" s="421"/>
      <c r="H11" s="89" t="s">
        <v>325</v>
      </c>
      <c r="I11" s="7">
        <f>10+5+6+3</f>
        <v>24</v>
      </c>
    </row>
    <row r="12" spans="2:9" ht="38.15" customHeight="1" x14ac:dyDescent="0.35">
      <c r="B12" s="429"/>
      <c r="C12" s="430" t="s">
        <v>62</v>
      </c>
      <c r="D12" s="5" t="s">
        <v>63</v>
      </c>
      <c r="E12" s="417">
        <v>15</v>
      </c>
      <c r="F12" s="433" t="s">
        <v>64</v>
      </c>
      <c r="G12" s="421"/>
      <c r="H12" s="90" t="s">
        <v>238</v>
      </c>
      <c r="I12" s="7">
        <v>7</v>
      </c>
    </row>
    <row r="13" spans="2:9" x14ac:dyDescent="0.35">
      <c r="B13" s="429"/>
      <c r="C13" s="431"/>
      <c r="D13" s="5" t="s">
        <v>65</v>
      </c>
      <c r="E13" s="417"/>
      <c r="F13" s="433"/>
      <c r="G13" s="421"/>
      <c r="H13" s="213" t="s">
        <v>205</v>
      </c>
      <c r="I13" s="419">
        <v>6</v>
      </c>
    </row>
    <row r="14" spans="2:9" x14ac:dyDescent="0.35">
      <c r="B14" s="429"/>
      <c r="C14" s="431"/>
      <c r="D14" s="5" t="s">
        <v>66</v>
      </c>
      <c r="E14" s="417"/>
      <c r="F14" s="433"/>
      <c r="G14" s="421"/>
      <c r="H14" s="213" t="s">
        <v>335</v>
      </c>
      <c r="I14" s="420"/>
    </row>
    <row r="15" spans="2:9" x14ac:dyDescent="0.35">
      <c r="B15" s="429"/>
      <c r="C15" s="431"/>
      <c r="D15" s="5" t="s">
        <v>67</v>
      </c>
      <c r="E15" s="417"/>
      <c r="F15" s="433"/>
      <c r="G15" s="421"/>
      <c r="H15" s="90"/>
      <c r="I15" s="7"/>
    </row>
    <row r="16" spans="2:9" ht="29" x14ac:dyDescent="0.35">
      <c r="B16" s="429"/>
      <c r="C16" s="431"/>
      <c r="D16" s="5" t="s">
        <v>68</v>
      </c>
      <c r="E16" s="417"/>
      <c r="F16" s="433"/>
      <c r="G16" s="421"/>
      <c r="H16" s="89" t="s">
        <v>210</v>
      </c>
      <c r="I16" s="7">
        <f>6+6</f>
        <v>12</v>
      </c>
    </row>
    <row r="17" spans="2:10" x14ac:dyDescent="0.35">
      <c r="B17" s="429"/>
      <c r="C17" s="432"/>
      <c r="D17" s="5" t="s">
        <v>69</v>
      </c>
      <c r="E17" s="417"/>
      <c r="F17" s="433"/>
      <c r="G17" s="421"/>
      <c r="H17" s="90" t="s">
        <v>235</v>
      </c>
      <c r="I17" s="7">
        <v>3</v>
      </c>
    </row>
    <row r="18" spans="2:10" x14ac:dyDescent="0.35">
      <c r="B18" s="429"/>
      <c r="C18" s="418" t="s">
        <v>70</v>
      </c>
      <c r="D18" s="5" t="s">
        <v>71</v>
      </c>
      <c r="E18" s="421">
        <v>9</v>
      </c>
      <c r="F18" s="6"/>
      <c r="G18" s="421"/>
      <c r="H18" s="213" t="s">
        <v>204</v>
      </c>
      <c r="I18" s="419">
        <v>9</v>
      </c>
    </row>
    <row r="19" spans="2:10" x14ac:dyDescent="0.35">
      <c r="B19" s="429"/>
      <c r="C19" s="418"/>
      <c r="D19" s="5" t="s">
        <v>72</v>
      </c>
      <c r="E19" s="421"/>
      <c r="F19" s="6"/>
      <c r="G19" s="421"/>
      <c r="H19" s="90" t="s">
        <v>231</v>
      </c>
      <c r="I19" s="420"/>
    </row>
    <row r="20" spans="2:10" x14ac:dyDescent="0.35">
      <c r="B20" s="429"/>
      <c r="C20" s="9" t="s">
        <v>73</v>
      </c>
      <c r="D20" s="5" t="s">
        <v>74</v>
      </c>
      <c r="E20" s="7">
        <v>9</v>
      </c>
      <c r="F20" s="6"/>
      <c r="G20" s="421"/>
      <c r="H20" s="213" t="s">
        <v>324</v>
      </c>
      <c r="I20" s="7">
        <v>9</v>
      </c>
    </row>
    <row r="21" spans="2:10" ht="29" x14ac:dyDescent="0.35">
      <c r="B21" s="429"/>
      <c r="C21" s="9" t="s">
        <v>75</v>
      </c>
      <c r="D21" s="5" t="s">
        <v>76</v>
      </c>
      <c r="E21" s="7">
        <v>18</v>
      </c>
      <c r="F21" s="6"/>
      <c r="G21" s="421"/>
      <c r="H21" s="89" t="s">
        <v>230</v>
      </c>
      <c r="I21" s="7">
        <f>10+8</f>
        <v>18</v>
      </c>
    </row>
    <row r="22" spans="2:10" x14ac:dyDescent="0.35">
      <c r="B22" s="429"/>
      <c r="C22" s="9" t="s">
        <v>77</v>
      </c>
      <c r="D22" s="5" t="s">
        <v>78</v>
      </c>
      <c r="E22" s="7">
        <v>9</v>
      </c>
      <c r="F22" s="6"/>
      <c r="G22" s="421"/>
      <c r="H22" s="90" t="s">
        <v>323</v>
      </c>
      <c r="I22" s="7">
        <v>9</v>
      </c>
    </row>
    <row r="23" spans="2:10" s="13" customFormat="1" ht="29" x14ac:dyDescent="0.35">
      <c r="B23" s="429"/>
      <c r="C23" s="12" t="s">
        <v>79</v>
      </c>
      <c r="D23" s="5" t="s">
        <v>80</v>
      </c>
      <c r="E23" s="7">
        <v>14</v>
      </c>
      <c r="F23" s="12" t="s">
        <v>81</v>
      </c>
      <c r="G23" s="421"/>
      <c r="H23" s="89" t="s">
        <v>232</v>
      </c>
      <c r="I23" s="7">
        <f>8+6</f>
        <v>14</v>
      </c>
    </row>
    <row r="24" spans="2:10" s="13" customFormat="1" ht="29" x14ac:dyDescent="0.35">
      <c r="B24" s="429"/>
      <c r="C24" s="12" t="s">
        <v>82</v>
      </c>
      <c r="D24" s="5" t="s">
        <v>83</v>
      </c>
      <c r="E24" s="7">
        <v>14</v>
      </c>
      <c r="F24" s="12" t="s">
        <v>84</v>
      </c>
      <c r="G24" s="421"/>
      <c r="H24" s="89" t="s">
        <v>227</v>
      </c>
      <c r="I24" s="7">
        <f>8+6</f>
        <v>14</v>
      </c>
    </row>
    <row r="25" spans="2:10" ht="29" x14ac:dyDescent="0.35">
      <c r="B25" s="429"/>
      <c r="C25" s="9" t="s">
        <v>85</v>
      </c>
      <c r="D25" s="5" t="s">
        <v>86</v>
      </c>
      <c r="E25" s="7">
        <v>12</v>
      </c>
      <c r="F25" s="6"/>
      <c r="G25" s="421"/>
      <c r="H25" s="89" t="s">
        <v>251</v>
      </c>
      <c r="I25" s="7">
        <f>6+6</f>
        <v>12</v>
      </c>
    </row>
    <row r="26" spans="2:10" x14ac:dyDescent="0.35">
      <c r="B26" s="52" t="s">
        <v>237</v>
      </c>
      <c r="C26" s="21"/>
      <c r="D26" s="22"/>
      <c r="E26" s="23"/>
      <c r="G26" s="57"/>
      <c r="H26" s="213" t="s">
        <v>236</v>
      </c>
      <c r="I26" s="58">
        <v>3</v>
      </c>
    </row>
    <row r="27" spans="2:10" x14ac:dyDescent="0.35">
      <c r="B27" s="6" t="s">
        <v>87</v>
      </c>
      <c r="C27" s="14"/>
      <c r="D27" s="15"/>
      <c r="E27" s="16"/>
      <c r="G27" s="17"/>
      <c r="H27" s="213" t="s">
        <v>350</v>
      </c>
      <c r="I27" s="10">
        <v>6</v>
      </c>
    </row>
    <row r="28" spans="2:10" x14ac:dyDescent="0.35">
      <c r="B28" s="51"/>
      <c r="C28" s="14"/>
      <c r="D28" s="15"/>
      <c r="E28" s="16"/>
      <c r="G28" s="17"/>
      <c r="H28" s="214" t="s">
        <v>209</v>
      </c>
      <c r="I28" s="10">
        <v>6</v>
      </c>
    </row>
    <row r="29" spans="2:10" x14ac:dyDescent="0.35">
      <c r="C29" s="18"/>
      <c r="D29" s="4"/>
      <c r="E29" s="19"/>
      <c r="F29" s="6"/>
      <c r="G29" s="20"/>
      <c r="H29" s="214" t="s">
        <v>222</v>
      </c>
      <c r="I29" s="7">
        <v>6</v>
      </c>
    </row>
    <row r="30" spans="2:10" x14ac:dyDescent="0.35">
      <c r="B30" s="425" t="s">
        <v>88</v>
      </c>
      <c r="C30" s="18"/>
      <c r="D30" s="4"/>
      <c r="E30" s="19"/>
      <c r="F30" s="6" t="s">
        <v>89</v>
      </c>
      <c r="G30" s="419"/>
      <c r="H30" s="214" t="s">
        <v>190</v>
      </c>
      <c r="I30" s="7">
        <v>12</v>
      </c>
    </row>
    <row r="31" spans="2:10" s="13" customFormat="1" ht="158.5" customHeight="1" x14ac:dyDescent="0.35">
      <c r="B31" s="426"/>
      <c r="C31" s="49"/>
      <c r="D31" s="4"/>
      <c r="E31" s="19"/>
      <c r="F31" s="5" t="s">
        <v>90</v>
      </c>
      <c r="G31" s="420"/>
      <c r="H31" s="90" t="s">
        <v>208</v>
      </c>
      <c r="I31" s="10">
        <f>4+3</f>
        <v>7</v>
      </c>
      <c r="J31" s="50" t="s">
        <v>207</v>
      </c>
    </row>
    <row r="32" spans="2:10" x14ac:dyDescent="0.35">
      <c r="B32" s="427" t="s">
        <v>91</v>
      </c>
      <c r="C32" s="14"/>
      <c r="D32" s="15"/>
      <c r="E32" s="16"/>
      <c r="F32" s="6" t="s">
        <v>92</v>
      </c>
      <c r="G32" s="419"/>
      <c r="H32" s="90" t="s">
        <v>206</v>
      </c>
      <c r="I32" s="7">
        <v>4</v>
      </c>
    </row>
    <row r="33" spans="2:9" ht="29" x14ac:dyDescent="0.35">
      <c r="B33" s="427"/>
      <c r="C33" s="21"/>
      <c r="D33" s="22"/>
      <c r="E33" s="23"/>
      <c r="F33" s="6" t="s">
        <v>93</v>
      </c>
      <c r="G33" s="428"/>
      <c r="H33" s="89" t="s">
        <v>322</v>
      </c>
      <c r="I33" s="7">
        <f>3+4</f>
        <v>7</v>
      </c>
    </row>
    <row r="34" spans="2:9" x14ac:dyDescent="0.35">
      <c r="B34" s="427"/>
      <c r="C34" s="21"/>
      <c r="D34" s="22"/>
      <c r="E34" s="23"/>
      <c r="F34" s="6" t="s">
        <v>94</v>
      </c>
      <c r="G34" s="428"/>
      <c r="H34" s="214" t="s">
        <v>221</v>
      </c>
      <c r="I34" s="7">
        <v>6</v>
      </c>
    </row>
    <row r="35" spans="2:9" x14ac:dyDescent="0.35">
      <c r="B35" s="427"/>
      <c r="C35" s="24"/>
      <c r="D35" s="25"/>
      <c r="E35" s="26"/>
      <c r="F35" s="6" t="s">
        <v>95</v>
      </c>
      <c r="G35" s="420"/>
      <c r="H35" s="213" t="s">
        <v>191</v>
      </c>
      <c r="I35" s="7">
        <v>1</v>
      </c>
    </row>
    <row r="36" spans="2:9" x14ac:dyDescent="0.35">
      <c r="I36" s="28">
        <f>+SUM(I3:I35)</f>
        <v>300</v>
      </c>
    </row>
  </sheetData>
  <mergeCells count="22">
    <mergeCell ref="E1:G1"/>
    <mergeCell ref="B30:B31"/>
    <mergeCell ref="G30:G31"/>
    <mergeCell ref="B32:B35"/>
    <mergeCell ref="G32:G35"/>
    <mergeCell ref="B10:B25"/>
    <mergeCell ref="G10:G25"/>
    <mergeCell ref="C12:C17"/>
    <mergeCell ref="E12:E17"/>
    <mergeCell ref="F12:F17"/>
    <mergeCell ref="B3:B9"/>
    <mergeCell ref="C3:C4"/>
    <mergeCell ref="E3:E4"/>
    <mergeCell ref="F3:F4"/>
    <mergeCell ref="G3:G9"/>
    <mergeCell ref="C7:C9"/>
    <mergeCell ref="E7:E9"/>
    <mergeCell ref="F7:F9"/>
    <mergeCell ref="I13:I14"/>
    <mergeCell ref="C18:C19"/>
    <mergeCell ref="E18:E19"/>
    <mergeCell ref="I18:I19"/>
  </mergeCells>
  <pageMargins left="0.39370078740157483" right="0.39370078740157483" top="0.39370078740157483" bottom="0.39370078740157483" header="0.31496062992125984" footer="0.31496062992125984"/>
  <pageSetup paperSize="9" scale="4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PS_BGL</vt:lpstr>
      <vt:lpstr>vincoli L-14</vt:lpstr>
      <vt:lpstr>PS BGL+4-5 CLMG</vt:lpstr>
      <vt:lpstr>BGL_Domestic Track - CLMG</vt:lpstr>
      <vt:lpstr>vincoli_LMG01</vt:lpstr>
      <vt:lpstr>PS_BGL!Area_stampa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</dc:creator>
  <cp:lastModifiedBy>Fulvia Cammilleri</cp:lastModifiedBy>
  <cp:lastPrinted>2021-10-13T09:24:11Z</cp:lastPrinted>
  <dcterms:created xsi:type="dcterms:W3CDTF">2021-06-29T14:20:29Z</dcterms:created>
  <dcterms:modified xsi:type="dcterms:W3CDTF">2026-05-14T09:46:53Z</dcterms:modified>
</cp:coreProperties>
</file>